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XKKZY7fOm2W3fqAuK54C2PXCiUGqWLdBr98DRMuSsSsxjdFCTcyXv70WrT8DwiGQmGFtpIhrG5iCp7chHGaCg==" workbookSaltValue="ADHw7jb5Z54L9qd3bqtOH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<sst xmlns="http://schemas.openxmlformats.org/spreadsheetml/2006/main" xmlns:r="http://schemas.openxmlformats.org/officeDocument/2006/relationships" count="114" uniqueCount="114">
  <si>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</si>
  <si>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</si>
  <si>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　本町の特定環境保全公共下水道事業は、昭和57年から下水道管渠の布設を始めており、現時点では管渠の法定耐用年数を経過していません。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</si>
  <si>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</si>
  <si>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</si>
  <si>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</si>
  <si>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</si>
  <si>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</si>
  <si>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</si>
  <si>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</si>
  <si>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</si>
  <si>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</si>
  <si>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</si>
  <si>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</si>
  <si>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</si>
  <si>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</si>
  <si>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</si>
  <si>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</si>
  <si>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</si>
  <si>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</si>
  <si>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</si>
  <si>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</si>
  <si>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</si>
  <si>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</si>
  <si>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</si>
  <si>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</si>
  <si>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</si>
  <si>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</si>
  <si>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</si>
  <si>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</si>
  <si>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</si>
  <si>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</si>
  <si>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</si>
  <si>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</si>
  <si>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</si>
  <si>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</si>
  <si>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　本区域は管渠整備が完了していますが、節水意識の高まりや節水家電の普及により、使用料収入が停滞しています。そのため、未だ下水道へ接続していない住民に対し、積極的に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Ph sb="77" eb="80">
      <t>セッキョクテキ</t>
    </rPh>
    <phoneticPr fontId="1"/>
  </si>
  <si>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</si>
  <si>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</si>
  <si>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</si>
  <si>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</si>
  <si>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</si>
  <si>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</si>
  <si>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</si>
  <si>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</si>
  <si>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</si>
  <si>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</si>
  <si>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</si>
  <si>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</si>
  <si>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</si>
  <si>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</si>
  <si>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</si>
  <si>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</si>
  <si>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</si>
  <si>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</si>
  <si>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</si>
  <si>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</si>
  <si>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</si>
  <si>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</si>
  <si>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</si>
  <si>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</si>
  <si>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</si>
  <si>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</si>
  <si>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</si>
  <si>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</si>
  <si>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</si>
  <si>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</si>
  <si>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</si>
  <si>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</si>
  <si>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</si>
  <si>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</si>
  <si>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</si>
  <si>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</si>
  <si>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</si>
  <si>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</si>
  <si>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</si>
  <si>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</si>
  <si>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</si>
  <si>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</si>
  <si>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</si>
  <si>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</si>
  <si>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</si>
  <si>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</si>
  <si>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</si>
  <si>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</si>
  <si>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</si>
  <si>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</si>
  <si>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</si>
  <si>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</si>
  <si>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</si>
  <si>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</si>
  <si>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</si>
  <si>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</si>
  <si>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</si>
  <si>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</si>
  <si>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</si>
  <si>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</si>
  <si>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</si>
  <si>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</si>
  <si>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</si>
  <si>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</si>
  <si>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</si>
  <si>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</si>
  <si>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</si>
  <si>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</si>
  <si>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</si>
  <si>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</si>
  <si>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</si>
  <si>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</si>
  <si>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</si>
  <si>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</si>
  <si>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</si>
  <si>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</si>
  <si>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特定環境保全公共下水道事業については、下水道使用料収入にて業務に係る経費や施設の整備・維持管理に必要な経費を賄う、独立採算の原則のもと運営しています。
　①経常収支比率は、昨年度に引き続き今年度も100％を超えているものの、総収益に占める一般会計補助金の割合は約4割と多く、繰入金に依存した状態であるため、使用料収入の底上げが必要です。
　⑤経費回収率に関しては100％未満かつ低いパーセンテージとなっています。このことは、使用料収入で汚水処理費を賄えていないことを意味しています。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なお、特定環境保全公共下水道事業区域は、下水道事業開始当初から整備を行っており、現在では整備を完了しています。
　そのため、企業債残高は非常に少なく、かつ年々減少しています。それにより、④企業債残高対事業規模比率もとても低いパーセンテージとなっています。
　③流動比率に関しては、本町は非常に高い水準となっています。これは、短期的な債務が少ないことが一因です。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⑧水洗化率については、全国平均や類似団体平均を下回っています。
　この主な要因は、本特環区域は整備が完了していますが、下水道への接続が前提となる民間開発がそれほど活発な区域ではなく、転入による人口増もそれほど多くはなく、いわゆる昔ながらの住宅地となっており、浄化槽から下水道への切り替え（下水道接続）への興味や関心・意欲等が低い区域であることで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rPh sb="87" eb="90">
      <t>サクネンド</t>
    </rPh>
    <rPh sb="91" eb="92">
      <t>ヒ</t>
    </rPh>
    <rPh sb="93" eb="94">
      <t>ツヅ</t>
    </rPh>
    <rPh sb="95" eb="98">
      <t>コンネンド</t>
    </rPh>
    <rPh sb="113" eb="116">
      <t>ソウシュウエキ</t>
    </rPh>
    <rPh sb="117" eb="118">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</si>
</sst>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6.e-002</c:v>
                </c:pt>
                <c:pt idx="2">
                  <c:v>0.27</c:v>
                </c:pt>
                <c:pt idx="3">
                  <c:v>0.22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45.87</c:v>
                </c:pt>
                <c:pt idx="2">
                  <c:v>44.24</c:v>
                </c:pt>
                <c:pt idx="3">
                  <c:v>45.3</c:v>
                </c:pt>
                <c:pt idx="4">
                  <c:v>45.6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82.03</c:v>
                </c:pt>
                <c:pt idx="2">
                  <c:v>84.04</c:v>
                </c:pt>
                <c:pt idx="3">
                  <c:v>82.68</c:v>
                </c:pt>
                <c:pt idx="4">
                  <c:v>82.63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87.65</c:v>
                </c:pt>
                <c:pt idx="2">
                  <c:v>88.15</c:v>
                </c:pt>
                <c:pt idx="3">
                  <c:v>88.37</c:v>
                </c:pt>
                <c:pt idx="4">
                  <c:v>88.66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103.72</c:v>
                </c:pt>
                <c:pt idx="2">
                  <c:v>113.96</c:v>
                </c:pt>
                <c:pt idx="3">
                  <c:v>116.87</c:v>
                </c:pt>
                <c:pt idx="4">
                  <c:v>110.1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102.7</c:v>
                </c:pt>
                <c:pt idx="2">
                  <c:v>104.11</c:v>
                </c:pt>
                <c:pt idx="3">
                  <c:v>101.98</c:v>
                </c:pt>
                <c:pt idx="4">
                  <c:v>102.68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3.27</c:v>
                </c:pt>
                <c:pt idx="2">
                  <c:v>6.35</c:v>
                </c:pt>
                <c:pt idx="3">
                  <c:v>12.04</c:v>
                </c:pt>
                <c:pt idx="4">
                  <c:v>15.68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29.24</c:v>
                </c:pt>
                <c:pt idx="2">
                  <c:v>31.73</c:v>
                </c:pt>
                <c:pt idx="3">
                  <c:v>32.57</c:v>
                </c:pt>
                <c:pt idx="4">
                  <c:v>33.159999999999997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formatCode="#,##0.00;&quot;△&quot;#,##0.00">
                  <c:v>0</c:v>
                </c:pt>
                <c:pt idx="3">
                  <c:v>4.e-002</c:v>
                </c:pt>
                <c:pt idx="4">
                  <c:v>0.12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48.2</c:v>
                </c:pt>
                <c:pt idx="2">
                  <c:v>46.91</c:v>
                </c:pt>
                <c:pt idx="3">
                  <c:v>52.27</c:v>
                </c:pt>
                <c:pt idx="4">
                  <c:v>58.68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96.48</c:v>
                </c:pt>
                <c:pt idx="2">
                  <c:v>322.33</c:v>
                </c:pt>
                <c:pt idx="3">
                  <c:v>179.46</c:v>
                </c:pt>
                <c:pt idx="4">
                  <c:v>195.52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46.85</c:v>
                </c:pt>
                <c:pt idx="2">
                  <c:v>44.35</c:v>
                </c:pt>
                <c:pt idx="3">
                  <c:v>41.51</c:v>
                </c:pt>
                <c:pt idx="4">
                  <c:v>45.01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196.25</c:v>
                </c:pt>
                <c:pt idx="2">
                  <c:v>182.47</c:v>
                </c:pt>
                <c:pt idx="3">
                  <c:v>155.91999999999999</c:v>
                </c:pt>
                <c:pt idx="4">
                  <c:v>134.79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1268.6300000000001</c:v>
                </c:pt>
                <c:pt idx="2">
                  <c:v>1283.69</c:v>
                </c:pt>
                <c:pt idx="3">
                  <c:v>1160.22</c:v>
                </c:pt>
                <c:pt idx="4">
                  <c:v>1141.98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75.16</c:v>
                </c:pt>
                <c:pt idx="2">
                  <c:v>75.290000000000006</c:v>
                </c:pt>
                <c:pt idx="3">
                  <c:v>75.34</c:v>
                </c:pt>
                <c:pt idx="4">
                  <c:v>75.36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82.88</c:v>
                </c:pt>
                <c:pt idx="2">
                  <c:v>82.53</c:v>
                </c:pt>
                <c:pt idx="3">
                  <c:v>81.81</c:v>
                </c:pt>
                <c:pt idx="4">
                  <c:v>82.27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187.76</c:v>
                </c:pt>
                <c:pt idx="2">
                  <c:v>190.48</c:v>
                </c:pt>
                <c:pt idx="3">
                  <c:v>193.59</c:v>
                </c:pt>
                <c:pt idx="4">
                  <c:v>194.42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18</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19</v>
      </c>
      <c r="AM7" s="5"/>
      <c r="AN7" s="5"/>
      <c r="AO7" s="5"/>
      <c r="AP7" s="5"/>
      <c r="AQ7" s="5"/>
      <c r="AR7" s="5"/>
      <c r="AS7" s="5"/>
      <c r="AT7" s="5" t="s">
        <v>15</v>
      </c>
      <c r="AU7" s="5"/>
      <c r="AV7" s="5"/>
      <c r="AW7" s="5"/>
      <c r="AX7" s="5"/>
      <c r="AY7" s="5"/>
      <c r="AZ7" s="5"/>
      <c r="BA7" s="5"/>
      <c r="BB7" s="5" t="s">
        <v>20</v>
      </c>
      <c r="BC7" s="5"/>
      <c r="BD7" s="5"/>
      <c r="BE7" s="5"/>
      <c r="BF7" s="5"/>
      <c r="BG7" s="5"/>
      <c r="BH7" s="5"/>
      <c r="BI7" s="5"/>
      <c r="BJ7" s="3"/>
      <c r="BK7" s="3"/>
      <c r="BL7" s="26" t="s">
        <v>21</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22563</v>
      </c>
      <c r="AM8" s="21"/>
      <c r="AN8" s="21"/>
      <c r="AO8" s="21"/>
      <c r="AP8" s="21"/>
      <c r="AQ8" s="21"/>
      <c r="AR8" s="21"/>
      <c r="AS8" s="21"/>
      <c r="AT8" s="7">
        <f>データ!T6</f>
        <v>20.46</v>
      </c>
      <c r="AU8" s="7"/>
      <c r="AV8" s="7"/>
      <c r="AW8" s="7"/>
      <c r="AX8" s="7"/>
      <c r="AY8" s="7"/>
      <c r="AZ8" s="7"/>
      <c r="BA8" s="7"/>
      <c r="BB8" s="7">
        <f>データ!U6</f>
        <v>1102.79</v>
      </c>
      <c r="BC8" s="7"/>
      <c r="BD8" s="7"/>
      <c r="BE8" s="7"/>
      <c r="BF8" s="7"/>
      <c r="BG8" s="7"/>
      <c r="BH8" s="7"/>
      <c r="BI8" s="7"/>
      <c r="BJ8" s="3"/>
      <c r="BK8" s="3"/>
      <c r="BL8" s="27" t="s">
        <v>17</v>
      </c>
      <c r="BM8" s="41"/>
      <c r="BN8" s="52" t="s">
        <v>23</v>
      </c>
      <c r="BO8" s="52"/>
      <c r="BP8" s="52"/>
      <c r="BQ8" s="52"/>
      <c r="BR8" s="52"/>
      <c r="BS8" s="52"/>
      <c r="BT8" s="52"/>
      <c r="BU8" s="52"/>
      <c r="BV8" s="52"/>
      <c r="BW8" s="52"/>
      <c r="BX8" s="52"/>
      <c r="BY8" s="56"/>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6</v>
      </c>
      <c r="BC9" s="5"/>
      <c r="BD9" s="5"/>
      <c r="BE9" s="5"/>
      <c r="BF9" s="5"/>
      <c r="BG9" s="5"/>
      <c r="BH9" s="5"/>
      <c r="BI9" s="5"/>
      <c r="BJ9" s="3"/>
      <c r="BK9" s="3"/>
      <c r="BL9" s="28" t="s">
        <v>34</v>
      </c>
      <c r="BM9" s="42"/>
      <c r="BN9" s="53"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93.88</v>
      </c>
      <c r="J10" s="7"/>
      <c r="K10" s="7"/>
      <c r="L10" s="7"/>
      <c r="M10" s="7"/>
      <c r="N10" s="7"/>
      <c r="O10" s="7"/>
      <c r="P10" s="7">
        <f>データ!P6</f>
        <v>9.2899999999999991</v>
      </c>
      <c r="Q10" s="7"/>
      <c r="R10" s="7"/>
      <c r="S10" s="7"/>
      <c r="T10" s="7"/>
      <c r="U10" s="7"/>
      <c r="V10" s="7"/>
      <c r="W10" s="7">
        <f>データ!Q6</f>
        <v>100</v>
      </c>
      <c r="X10" s="7"/>
      <c r="Y10" s="7"/>
      <c r="Z10" s="7"/>
      <c r="AA10" s="7"/>
      <c r="AB10" s="7"/>
      <c r="AC10" s="7"/>
      <c r="AD10" s="21">
        <f>データ!R6</f>
        <v>2310</v>
      </c>
      <c r="AE10" s="21"/>
      <c r="AF10" s="21"/>
      <c r="AG10" s="21"/>
      <c r="AH10" s="21"/>
      <c r="AI10" s="21"/>
      <c r="AJ10" s="21"/>
      <c r="AK10" s="2"/>
      <c r="AL10" s="21">
        <f>データ!V6</f>
        <v>2095</v>
      </c>
      <c r="AM10" s="21"/>
      <c r="AN10" s="21"/>
      <c r="AO10" s="21"/>
      <c r="AP10" s="21"/>
      <c r="AQ10" s="21"/>
      <c r="AR10" s="21"/>
      <c r="AS10" s="21"/>
      <c r="AT10" s="7">
        <f>データ!W6</f>
        <v>0.62</v>
      </c>
      <c r="AU10" s="7"/>
      <c r="AV10" s="7"/>
      <c r="AW10" s="7"/>
      <c r="AX10" s="7"/>
      <c r="AY10" s="7"/>
      <c r="AZ10" s="7"/>
      <c r="BA10" s="7"/>
      <c r="BB10" s="7">
        <f>データ!X6</f>
        <v>3379.03</v>
      </c>
      <c r="BC10" s="7"/>
      <c r="BD10" s="7"/>
      <c r="BE10" s="7"/>
      <c r="BF10" s="7"/>
      <c r="BG10" s="7"/>
      <c r="BH10" s="7"/>
      <c r="BI10" s="7"/>
      <c r="BJ10" s="2"/>
      <c r="BK10" s="2"/>
      <c r="BL10" s="29" t="s">
        <v>38</v>
      </c>
      <c r="BM10" s="43"/>
      <c r="BN10" s="54"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2</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36</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12</v>
      </c>
      <c r="J84" s="12" t="s">
        <v>50</v>
      </c>
      <c r="K84" s="12" t="s">
        <v>51</v>
      </c>
      <c r="L84" s="12" t="s">
        <v>5</v>
      </c>
      <c r="M84" s="12" t="s">
        <v>35</v>
      </c>
      <c r="N84" s="12" t="s">
        <v>53</v>
      </c>
      <c r="O84" s="12" t="s">
        <v>55</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OBdbVarpTZwNlYtxcOM4SFoL+y2vYQGOyIEyNwyEh5UpX8HO55bLgNFvRSYTdzct8T1mgM0+epz5ryBoTiFIg==" saltValue="bydr6CjYqGvyKmZ4Y6ie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8">
      <c r="A2" s="68" t="s">
        <v>57</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22</v>
      </c>
      <c r="B3" s="70" t="s">
        <v>3</v>
      </c>
      <c r="C3" s="70" t="s">
        <v>59</v>
      </c>
      <c r="D3" s="70" t="s">
        <v>60</v>
      </c>
      <c r="E3" s="70" t="s">
        <v>8</v>
      </c>
      <c r="F3" s="70" t="s">
        <v>7</v>
      </c>
      <c r="G3" s="70" t="s">
        <v>27</v>
      </c>
      <c r="H3" s="76" t="s">
        <v>61</v>
      </c>
      <c r="I3" s="79"/>
      <c r="J3" s="79"/>
      <c r="K3" s="79"/>
      <c r="L3" s="79"/>
      <c r="M3" s="79"/>
      <c r="N3" s="79"/>
      <c r="O3" s="79"/>
      <c r="P3" s="79"/>
      <c r="Q3" s="79"/>
      <c r="R3" s="79"/>
      <c r="S3" s="79"/>
      <c r="T3" s="79"/>
      <c r="U3" s="79"/>
      <c r="V3" s="79"/>
      <c r="W3" s="79"/>
      <c r="X3" s="84"/>
      <c r="Y3" s="87"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68" t="s">
        <v>62</v>
      </c>
      <c r="B4" s="71"/>
      <c r="C4" s="71"/>
      <c r="D4" s="71"/>
      <c r="E4" s="71"/>
      <c r="F4" s="71"/>
      <c r="G4" s="71"/>
      <c r="H4" s="77"/>
      <c r="I4" s="80"/>
      <c r="J4" s="80"/>
      <c r="K4" s="80"/>
      <c r="L4" s="80"/>
      <c r="M4" s="80"/>
      <c r="N4" s="80"/>
      <c r="O4" s="80"/>
      <c r="P4" s="80"/>
      <c r="Q4" s="80"/>
      <c r="R4" s="80"/>
      <c r="S4" s="80"/>
      <c r="T4" s="80"/>
      <c r="U4" s="80"/>
      <c r="V4" s="80"/>
      <c r="W4" s="80"/>
      <c r="X4" s="85"/>
      <c r="Y4" s="88" t="s">
        <v>52</v>
      </c>
      <c r="Z4" s="88"/>
      <c r="AA4" s="88"/>
      <c r="AB4" s="88"/>
      <c r="AC4" s="88"/>
      <c r="AD4" s="88"/>
      <c r="AE4" s="88"/>
      <c r="AF4" s="88"/>
      <c r="AG4" s="88"/>
      <c r="AH4" s="88"/>
      <c r="AI4" s="88"/>
      <c r="AJ4" s="88" t="s">
        <v>46</v>
      </c>
      <c r="AK4" s="88"/>
      <c r="AL4" s="88"/>
      <c r="AM4" s="88"/>
      <c r="AN4" s="88"/>
      <c r="AO4" s="88"/>
      <c r="AP4" s="88"/>
      <c r="AQ4" s="88"/>
      <c r="AR4" s="88"/>
      <c r="AS4" s="88"/>
      <c r="AT4" s="88"/>
      <c r="AU4" s="88" t="s">
        <v>30</v>
      </c>
      <c r="AV4" s="88"/>
      <c r="AW4" s="88"/>
      <c r="AX4" s="88"/>
      <c r="AY4" s="88"/>
      <c r="AZ4" s="88"/>
      <c r="BA4" s="88"/>
      <c r="BB4" s="88"/>
      <c r="BC4" s="88"/>
      <c r="BD4" s="88"/>
      <c r="BE4" s="88"/>
      <c r="BF4" s="88" t="s">
        <v>64</v>
      </c>
      <c r="BG4" s="88"/>
      <c r="BH4" s="88"/>
      <c r="BI4" s="88"/>
      <c r="BJ4" s="88"/>
      <c r="BK4" s="88"/>
      <c r="BL4" s="88"/>
      <c r="BM4" s="88"/>
      <c r="BN4" s="88"/>
      <c r="BO4" s="88"/>
      <c r="BP4" s="88"/>
      <c r="BQ4" s="88" t="s">
        <v>0</v>
      </c>
      <c r="BR4" s="88"/>
      <c r="BS4" s="88"/>
      <c r="BT4" s="88"/>
      <c r="BU4" s="88"/>
      <c r="BV4" s="88"/>
      <c r="BW4" s="88"/>
      <c r="BX4" s="88"/>
      <c r="BY4" s="88"/>
      <c r="BZ4" s="88"/>
      <c r="CA4" s="88"/>
      <c r="CB4" s="88" t="s">
        <v>63</v>
      </c>
      <c r="CC4" s="88"/>
      <c r="CD4" s="88"/>
      <c r="CE4" s="88"/>
      <c r="CF4" s="88"/>
      <c r="CG4" s="88"/>
      <c r="CH4" s="88"/>
      <c r="CI4" s="88"/>
      <c r="CJ4" s="88"/>
      <c r="CK4" s="88"/>
      <c r="CL4" s="88"/>
      <c r="CM4" s="88" t="s">
        <v>66</v>
      </c>
      <c r="CN4" s="88"/>
      <c r="CO4" s="88"/>
      <c r="CP4" s="88"/>
      <c r="CQ4" s="88"/>
      <c r="CR4" s="88"/>
      <c r="CS4" s="88"/>
      <c r="CT4" s="88"/>
      <c r="CU4" s="88"/>
      <c r="CV4" s="88"/>
      <c r="CW4" s="88"/>
      <c r="CX4" s="88" t="s">
        <v>67</v>
      </c>
      <c r="CY4" s="88"/>
      <c r="CZ4" s="88"/>
      <c r="DA4" s="88"/>
      <c r="DB4" s="88"/>
      <c r="DC4" s="88"/>
      <c r="DD4" s="88"/>
      <c r="DE4" s="88"/>
      <c r="DF4" s="88"/>
      <c r="DG4" s="88"/>
      <c r="DH4" s="88"/>
      <c r="DI4" s="88" t="s">
        <v>68</v>
      </c>
      <c r="DJ4" s="88"/>
      <c r="DK4" s="88"/>
      <c r="DL4" s="88"/>
      <c r="DM4" s="88"/>
      <c r="DN4" s="88"/>
      <c r="DO4" s="88"/>
      <c r="DP4" s="88"/>
      <c r="DQ4" s="88"/>
      <c r="DR4" s="88"/>
      <c r="DS4" s="88"/>
      <c r="DT4" s="88" t="s">
        <v>69</v>
      </c>
      <c r="DU4" s="88"/>
      <c r="DV4" s="88"/>
      <c r="DW4" s="88"/>
      <c r="DX4" s="88"/>
      <c r="DY4" s="88"/>
      <c r="DZ4" s="88"/>
      <c r="EA4" s="88"/>
      <c r="EB4" s="88"/>
      <c r="EC4" s="88"/>
      <c r="ED4" s="88"/>
      <c r="EE4" s="88" t="s">
        <v>70</v>
      </c>
      <c r="EF4" s="88"/>
      <c r="EG4" s="88"/>
      <c r="EH4" s="88"/>
      <c r="EI4" s="88"/>
      <c r="EJ4" s="88"/>
      <c r="EK4" s="88"/>
      <c r="EL4" s="88"/>
      <c r="EM4" s="88"/>
      <c r="EN4" s="88"/>
      <c r="EO4" s="88"/>
    </row>
    <row r="5" spans="1:148">
      <c r="A5" s="68" t="s">
        <v>71</v>
      </c>
      <c r="B5" s="72"/>
      <c r="C5" s="72"/>
      <c r="D5" s="72"/>
      <c r="E5" s="72"/>
      <c r="F5" s="72"/>
      <c r="G5" s="72"/>
      <c r="H5" s="78" t="s">
        <v>58</v>
      </c>
      <c r="I5" s="78" t="s">
        <v>72</v>
      </c>
      <c r="J5" s="78" t="s">
        <v>73</v>
      </c>
      <c r="K5" s="78" t="s">
        <v>74</v>
      </c>
      <c r="L5" s="78" t="s">
        <v>75</v>
      </c>
      <c r="M5" s="78" t="s">
        <v>9</v>
      </c>
      <c r="N5" s="78" t="s">
        <v>76</v>
      </c>
      <c r="O5" s="78" t="s">
        <v>77</v>
      </c>
      <c r="P5" s="78" t="s">
        <v>78</v>
      </c>
      <c r="Q5" s="78" t="s">
        <v>79</v>
      </c>
      <c r="R5" s="78" t="s">
        <v>80</v>
      </c>
      <c r="S5" s="78" t="s">
        <v>81</v>
      </c>
      <c r="T5" s="78" t="s">
        <v>82</v>
      </c>
      <c r="U5" s="78" t="s">
        <v>65</v>
      </c>
      <c r="V5" s="78" t="s">
        <v>83</v>
      </c>
      <c r="W5" s="78" t="s">
        <v>84</v>
      </c>
      <c r="X5" s="78" t="s">
        <v>85</v>
      </c>
      <c r="Y5" s="78" t="s">
        <v>86</v>
      </c>
      <c r="Z5" s="78" t="s">
        <v>87</v>
      </c>
      <c r="AA5" s="78" t="s">
        <v>88</v>
      </c>
      <c r="AB5" s="78" t="s">
        <v>89</v>
      </c>
      <c r="AC5" s="78" t="s">
        <v>90</v>
      </c>
      <c r="AD5" s="78" t="s">
        <v>92</v>
      </c>
      <c r="AE5" s="78" t="s">
        <v>93</v>
      </c>
      <c r="AF5" s="78" t="s">
        <v>94</v>
      </c>
      <c r="AG5" s="78" t="s">
        <v>95</v>
      </c>
      <c r="AH5" s="78" t="s">
        <v>96</v>
      </c>
      <c r="AI5" s="78" t="s">
        <v>45</v>
      </c>
      <c r="AJ5" s="78" t="s">
        <v>86</v>
      </c>
      <c r="AK5" s="78" t="s">
        <v>87</v>
      </c>
      <c r="AL5" s="78" t="s">
        <v>88</v>
      </c>
      <c r="AM5" s="78" t="s">
        <v>89</v>
      </c>
      <c r="AN5" s="78" t="s">
        <v>90</v>
      </c>
      <c r="AO5" s="78" t="s">
        <v>92</v>
      </c>
      <c r="AP5" s="78" t="s">
        <v>93</v>
      </c>
      <c r="AQ5" s="78" t="s">
        <v>94</v>
      </c>
      <c r="AR5" s="78" t="s">
        <v>95</v>
      </c>
      <c r="AS5" s="78" t="s">
        <v>96</v>
      </c>
      <c r="AT5" s="78" t="s">
        <v>91</v>
      </c>
      <c r="AU5" s="78" t="s">
        <v>86</v>
      </c>
      <c r="AV5" s="78" t="s">
        <v>87</v>
      </c>
      <c r="AW5" s="78" t="s">
        <v>88</v>
      </c>
      <c r="AX5" s="78" t="s">
        <v>89</v>
      </c>
      <c r="AY5" s="78" t="s">
        <v>90</v>
      </c>
      <c r="AZ5" s="78" t="s">
        <v>92</v>
      </c>
      <c r="BA5" s="78" t="s">
        <v>93</v>
      </c>
      <c r="BB5" s="78" t="s">
        <v>94</v>
      </c>
      <c r="BC5" s="78" t="s">
        <v>95</v>
      </c>
      <c r="BD5" s="78" t="s">
        <v>96</v>
      </c>
      <c r="BE5" s="78" t="s">
        <v>91</v>
      </c>
      <c r="BF5" s="78" t="s">
        <v>86</v>
      </c>
      <c r="BG5" s="78" t="s">
        <v>87</v>
      </c>
      <c r="BH5" s="78" t="s">
        <v>88</v>
      </c>
      <c r="BI5" s="78" t="s">
        <v>89</v>
      </c>
      <c r="BJ5" s="78" t="s">
        <v>90</v>
      </c>
      <c r="BK5" s="78" t="s">
        <v>92</v>
      </c>
      <c r="BL5" s="78" t="s">
        <v>93</v>
      </c>
      <c r="BM5" s="78" t="s">
        <v>94</v>
      </c>
      <c r="BN5" s="78" t="s">
        <v>95</v>
      </c>
      <c r="BO5" s="78" t="s">
        <v>96</v>
      </c>
      <c r="BP5" s="78" t="s">
        <v>91</v>
      </c>
      <c r="BQ5" s="78" t="s">
        <v>86</v>
      </c>
      <c r="BR5" s="78" t="s">
        <v>87</v>
      </c>
      <c r="BS5" s="78" t="s">
        <v>88</v>
      </c>
      <c r="BT5" s="78" t="s">
        <v>89</v>
      </c>
      <c r="BU5" s="78" t="s">
        <v>90</v>
      </c>
      <c r="BV5" s="78" t="s">
        <v>92</v>
      </c>
      <c r="BW5" s="78" t="s">
        <v>93</v>
      </c>
      <c r="BX5" s="78" t="s">
        <v>94</v>
      </c>
      <c r="BY5" s="78" t="s">
        <v>95</v>
      </c>
      <c r="BZ5" s="78" t="s">
        <v>96</v>
      </c>
      <c r="CA5" s="78" t="s">
        <v>91</v>
      </c>
      <c r="CB5" s="78" t="s">
        <v>86</v>
      </c>
      <c r="CC5" s="78" t="s">
        <v>87</v>
      </c>
      <c r="CD5" s="78" t="s">
        <v>88</v>
      </c>
      <c r="CE5" s="78" t="s">
        <v>89</v>
      </c>
      <c r="CF5" s="78" t="s">
        <v>90</v>
      </c>
      <c r="CG5" s="78" t="s">
        <v>92</v>
      </c>
      <c r="CH5" s="78" t="s">
        <v>93</v>
      </c>
      <c r="CI5" s="78" t="s">
        <v>94</v>
      </c>
      <c r="CJ5" s="78" t="s">
        <v>95</v>
      </c>
      <c r="CK5" s="78" t="s">
        <v>96</v>
      </c>
      <c r="CL5" s="78" t="s">
        <v>91</v>
      </c>
      <c r="CM5" s="78" t="s">
        <v>86</v>
      </c>
      <c r="CN5" s="78" t="s">
        <v>87</v>
      </c>
      <c r="CO5" s="78" t="s">
        <v>88</v>
      </c>
      <c r="CP5" s="78" t="s">
        <v>89</v>
      </c>
      <c r="CQ5" s="78" t="s">
        <v>90</v>
      </c>
      <c r="CR5" s="78" t="s">
        <v>92</v>
      </c>
      <c r="CS5" s="78" t="s">
        <v>93</v>
      </c>
      <c r="CT5" s="78" t="s">
        <v>94</v>
      </c>
      <c r="CU5" s="78" t="s">
        <v>95</v>
      </c>
      <c r="CV5" s="78" t="s">
        <v>96</v>
      </c>
      <c r="CW5" s="78" t="s">
        <v>91</v>
      </c>
      <c r="CX5" s="78" t="s">
        <v>86</v>
      </c>
      <c r="CY5" s="78" t="s">
        <v>87</v>
      </c>
      <c r="CZ5" s="78" t="s">
        <v>88</v>
      </c>
      <c r="DA5" s="78" t="s">
        <v>89</v>
      </c>
      <c r="DB5" s="78" t="s">
        <v>90</v>
      </c>
      <c r="DC5" s="78" t="s">
        <v>92</v>
      </c>
      <c r="DD5" s="78" t="s">
        <v>93</v>
      </c>
      <c r="DE5" s="78" t="s">
        <v>94</v>
      </c>
      <c r="DF5" s="78" t="s">
        <v>95</v>
      </c>
      <c r="DG5" s="78" t="s">
        <v>96</v>
      </c>
      <c r="DH5" s="78" t="s">
        <v>91</v>
      </c>
      <c r="DI5" s="78" t="s">
        <v>86</v>
      </c>
      <c r="DJ5" s="78" t="s">
        <v>87</v>
      </c>
      <c r="DK5" s="78" t="s">
        <v>88</v>
      </c>
      <c r="DL5" s="78" t="s">
        <v>89</v>
      </c>
      <c r="DM5" s="78" t="s">
        <v>90</v>
      </c>
      <c r="DN5" s="78" t="s">
        <v>92</v>
      </c>
      <c r="DO5" s="78" t="s">
        <v>93</v>
      </c>
      <c r="DP5" s="78" t="s">
        <v>94</v>
      </c>
      <c r="DQ5" s="78" t="s">
        <v>95</v>
      </c>
      <c r="DR5" s="78" t="s">
        <v>96</v>
      </c>
      <c r="DS5" s="78" t="s">
        <v>91</v>
      </c>
      <c r="DT5" s="78" t="s">
        <v>86</v>
      </c>
      <c r="DU5" s="78" t="s">
        <v>87</v>
      </c>
      <c r="DV5" s="78" t="s">
        <v>88</v>
      </c>
      <c r="DW5" s="78" t="s">
        <v>89</v>
      </c>
      <c r="DX5" s="78" t="s">
        <v>90</v>
      </c>
      <c r="DY5" s="78" t="s">
        <v>92</v>
      </c>
      <c r="DZ5" s="78" t="s">
        <v>93</v>
      </c>
      <c r="EA5" s="78" t="s">
        <v>94</v>
      </c>
      <c r="EB5" s="78" t="s">
        <v>95</v>
      </c>
      <c r="EC5" s="78" t="s">
        <v>96</v>
      </c>
      <c r="ED5" s="78" t="s">
        <v>91</v>
      </c>
      <c r="EE5" s="78" t="s">
        <v>86</v>
      </c>
      <c r="EF5" s="78" t="s">
        <v>87</v>
      </c>
      <c r="EG5" s="78" t="s">
        <v>88</v>
      </c>
      <c r="EH5" s="78" t="s">
        <v>89</v>
      </c>
      <c r="EI5" s="78" t="s">
        <v>90</v>
      </c>
      <c r="EJ5" s="78" t="s">
        <v>92</v>
      </c>
      <c r="EK5" s="78" t="s">
        <v>93</v>
      </c>
      <c r="EL5" s="78" t="s">
        <v>94</v>
      </c>
      <c r="EM5" s="78" t="s">
        <v>95</v>
      </c>
      <c r="EN5" s="78" t="s">
        <v>96</v>
      </c>
      <c r="EO5" s="78" t="s">
        <v>91</v>
      </c>
    </row>
    <row r="6" spans="1:148" s="67" customFormat="1">
      <c r="A6" s="68" t="s">
        <v>97</v>
      </c>
      <c r="B6" s="73">
        <f t="shared" ref="B6:X6" si="1">B7</f>
        <v>2023</v>
      </c>
      <c r="C6" s="73">
        <f t="shared" si="1"/>
        <v>103454</v>
      </c>
      <c r="D6" s="73">
        <f t="shared" si="1"/>
        <v>46</v>
      </c>
      <c r="E6" s="73">
        <f t="shared" si="1"/>
        <v>17</v>
      </c>
      <c r="F6" s="73">
        <f t="shared" si="1"/>
        <v>4</v>
      </c>
      <c r="G6" s="73">
        <f t="shared" si="1"/>
        <v>0</v>
      </c>
      <c r="H6" s="73" t="str">
        <f t="shared" si="1"/>
        <v>群馬県　吉岡町</v>
      </c>
      <c r="I6" s="73" t="str">
        <f t="shared" si="1"/>
        <v>法適用</v>
      </c>
      <c r="J6" s="73" t="str">
        <f t="shared" si="1"/>
        <v>下水道事業</v>
      </c>
      <c r="K6" s="73" t="str">
        <f t="shared" si="1"/>
        <v>特定環境保全公共下水道</v>
      </c>
      <c r="L6" s="73" t="str">
        <f t="shared" si="1"/>
        <v>D1</v>
      </c>
      <c r="M6" s="73" t="str">
        <f t="shared" si="1"/>
        <v>非設置</v>
      </c>
      <c r="N6" s="81" t="str">
        <f t="shared" si="1"/>
        <v>-</v>
      </c>
      <c r="O6" s="81">
        <f t="shared" si="1"/>
        <v>93.88</v>
      </c>
      <c r="P6" s="81">
        <f t="shared" si="1"/>
        <v>9.2899999999999991</v>
      </c>
      <c r="Q6" s="81">
        <f t="shared" si="1"/>
        <v>100</v>
      </c>
      <c r="R6" s="81">
        <f t="shared" si="1"/>
        <v>2310</v>
      </c>
      <c r="S6" s="81">
        <f t="shared" si="1"/>
        <v>22563</v>
      </c>
      <c r="T6" s="81">
        <f t="shared" si="1"/>
        <v>20.46</v>
      </c>
      <c r="U6" s="81">
        <f t="shared" si="1"/>
        <v>1102.79</v>
      </c>
      <c r="V6" s="81">
        <f t="shared" si="1"/>
        <v>2095</v>
      </c>
      <c r="W6" s="81">
        <f t="shared" si="1"/>
        <v>0.62</v>
      </c>
      <c r="X6" s="81">
        <f t="shared" si="1"/>
        <v>3379.03</v>
      </c>
      <c r="Y6" s="89" t="str">
        <f t="shared" ref="Y6:AH6" si="2">IF(Y7="",NA(),Y7)</f>
        <v>-</v>
      </c>
      <c r="Z6" s="89">
        <f t="shared" si="2"/>
        <v>103.72</v>
      </c>
      <c r="AA6" s="89">
        <f t="shared" si="2"/>
        <v>113.96</v>
      </c>
      <c r="AB6" s="89">
        <f t="shared" si="2"/>
        <v>116.87</v>
      </c>
      <c r="AC6" s="89">
        <f t="shared" si="2"/>
        <v>110.1</v>
      </c>
      <c r="AD6" s="89" t="str">
        <f t="shared" si="2"/>
        <v>-</v>
      </c>
      <c r="AE6" s="89">
        <f t="shared" si="2"/>
        <v>102.7</v>
      </c>
      <c r="AF6" s="89">
        <f t="shared" si="2"/>
        <v>104.11</v>
      </c>
      <c r="AG6" s="89">
        <f t="shared" si="2"/>
        <v>101.98</v>
      </c>
      <c r="AH6" s="89">
        <f t="shared" si="2"/>
        <v>102.68</v>
      </c>
      <c r="AI6" s="81" t="str">
        <f>IF(AI7="","",IF(AI7="-","【-】","【"&amp;SUBSTITUTE(TEXT(AI7,"#,##0.00"),"-","△")&amp;"】"))</f>
        <v>【105.09】</v>
      </c>
      <c r="AJ6" s="89" t="str">
        <f t="shared" ref="AJ6:AS6" si="3">IF(AJ7="",NA(),AJ7)</f>
        <v>-</v>
      </c>
      <c r="AK6" s="81">
        <f t="shared" si="3"/>
        <v>0</v>
      </c>
      <c r="AL6" s="81">
        <f t="shared" si="3"/>
        <v>0</v>
      </c>
      <c r="AM6" s="81">
        <f t="shared" si="3"/>
        <v>0</v>
      </c>
      <c r="AN6" s="81">
        <f t="shared" si="3"/>
        <v>0</v>
      </c>
      <c r="AO6" s="89" t="str">
        <f t="shared" si="3"/>
        <v>-</v>
      </c>
      <c r="AP6" s="89">
        <f t="shared" si="3"/>
        <v>48.2</v>
      </c>
      <c r="AQ6" s="89">
        <f t="shared" si="3"/>
        <v>46.91</v>
      </c>
      <c r="AR6" s="89">
        <f t="shared" si="3"/>
        <v>52.27</v>
      </c>
      <c r="AS6" s="89">
        <f t="shared" si="3"/>
        <v>58.68</v>
      </c>
      <c r="AT6" s="81" t="str">
        <f>IF(AT7="","",IF(AT7="-","【-】","【"&amp;SUBSTITUTE(TEXT(AT7,"#,##0.00"),"-","△")&amp;"】"))</f>
        <v>【65.73】</v>
      </c>
      <c r="AU6" s="89" t="str">
        <f t="shared" ref="AU6:BD6" si="4">IF(AU7="",NA(),AU7)</f>
        <v>-</v>
      </c>
      <c r="AV6" s="89">
        <f t="shared" si="4"/>
        <v>96.48</v>
      </c>
      <c r="AW6" s="89">
        <f t="shared" si="4"/>
        <v>322.33</v>
      </c>
      <c r="AX6" s="89">
        <f t="shared" si="4"/>
        <v>179.46</v>
      </c>
      <c r="AY6" s="89">
        <f t="shared" si="4"/>
        <v>195.52</v>
      </c>
      <c r="AZ6" s="89" t="str">
        <f t="shared" si="4"/>
        <v>-</v>
      </c>
      <c r="BA6" s="89">
        <f t="shared" si="4"/>
        <v>46.85</v>
      </c>
      <c r="BB6" s="89">
        <f t="shared" si="4"/>
        <v>44.35</v>
      </c>
      <c r="BC6" s="89">
        <f t="shared" si="4"/>
        <v>41.51</v>
      </c>
      <c r="BD6" s="89">
        <f t="shared" si="4"/>
        <v>45.01</v>
      </c>
      <c r="BE6" s="81" t="str">
        <f>IF(BE7="","",IF(BE7="-","【-】","【"&amp;SUBSTITUTE(TEXT(BE7,"#,##0.00"),"-","△")&amp;"】"))</f>
        <v>【48.91】</v>
      </c>
      <c r="BF6" s="89" t="str">
        <f t="shared" ref="BF6:BO6" si="5">IF(BF7="",NA(),BF7)</f>
        <v>-</v>
      </c>
      <c r="BG6" s="89">
        <f t="shared" si="5"/>
        <v>196.25</v>
      </c>
      <c r="BH6" s="89">
        <f t="shared" si="5"/>
        <v>182.47</v>
      </c>
      <c r="BI6" s="89">
        <f t="shared" si="5"/>
        <v>155.91999999999999</v>
      </c>
      <c r="BJ6" s="89">
        <f t="shared" si="5"/>
        <v>134.79</v>
      </c>
      <c r="BK6" s="89" t="str">
        <f t="shared" si="5"/>
        <v>-</v>
      </c>
      <c r="BL6" s="89">
        <f t="shared" si="5"/>
        <v>1268.6300000000001</v>
      </c>
      <c r="BM6" s="89">
        <f t="shared" si="5"/>
        <v>1283.69</v>
      </c>
      <c r="BN6" s="89">
        <f t="shared" si="5"/>
        <v>1160.22</v>
      </c>
      <c r="BO6" s="89">
        <f t="shared" si="5"/>
        <v>1141.98</v>
      </c>
      <c r="BP6" s="81" t="str">
        <f>IF(BP7="","",IF(BP7="-","【-】","【"&amp;SUBSTITUTE(TEXT(BP7,"#,##0.00"),"-","△")&amp;"】"))</f>
        <v>【1,156.82】</v>
      </c>
      <c r="BQ6" s="89" t="str">
        <f t="shared" ref="BQ6:BZ6" si="6">IF(BQ7="",NA(),BQ7)</f>
        <v>-</v>
      </c>
      <c r="BR6" s="89">
        <f t="shared" si="6"/>
        <v>75.16</v>
      </c>
      <c r="BS6" s="89">
        <f t="shared" si="6"/>
        <v>75.290000000000006</v>
      </c>
      <c r="BT6" s="89">
        <f t="shared" si="6"/>
        <v>75.34</v>
      </c>
      <c r="BU6" s="89">
        <f t="shared" si="6"/>
        <v>75.36</v>
      </c>
      <c r="BV6" s="89" t="str">
        <f t="shared" si="6"/>
        <v>-</v>
      </c>
      <c r="BW6" s="89">
        <f t="shared" si="6"/>
        <v>82.88</v>
      </c>
      <c r="BX6" s="89">
        <f t="shared" si="6"/>
        <v>82.53</v>
      </c>
      <c r="BY6" s="89">
        <f t="shared" si="6"/>
        <v>81.81</v>
      </c>
      <c r="BZ6" s="89">
        <f t="shared" si="6"/>
        <v>82.27</v>
      </c>
      <c r="CA6" s="81" t="str">
        <f>IF(CA7="","",IF(CA7="-","【-】","【"&amp;SUBSTITUTE(TEXT(CA7,"#,##0.00"),"-","△")&amp;"】"))</f>
        <v>【75.33】</v>
      </c>
      <c r="CB6" s="89" t="str">
        <f t="shared" ref="CB6:CK6" si="7">IF(CB7="",NA(),CB7)</f>
        <v>-</v>
      </c>
      <c r="CC6" s="89">
        <f t="shared" si="7"/>
        <v>150</v>
      </c>
      <c r="CD6" s="89">
        <f t="shared" si="7"/>
        <v>150</v>
      </c>
      <c r="CE6" s="89">
        <f t="shared" si="7"/>
        <v>150</v>
      </c>
      <c r="CF6" s="89">
        <f t="shared" si="7"/>
        <v>150</v>
      </c>
      <c r="CG6" s="89" t="str">
        <f t="shared" si="7"/>
        <v>-</v>
      </c>
      <c r="CH6" s="89">
        <f t="shared" si="7"/>
        <v>187.76</v>
      </c>
      <c r="CI6" s="89">
        <f t="shared" si="7"/>
        <v>190.48</v>
      </c>
      <c r="CJ6" s="89">
        <f t="shared" si="7"/>
        <v>193.59</v>
      </c>
      <c r="CK6" s="89">
        <f t="shared" si="7"/>
        <v>194.42</v>
      </c>
      <c r="CL6" s="81" t="str">
        <f>IF(CL7="","",IF(CL7="-","【-】","【"&amp;SUBSTITUTE(TEXT(CL7,"#,##0.00"),"-","△")&amp;"】"))</f>
        <v>【215.73】</v>
      </c>
      <c r="CM6" s="89" t="str">
        <f t="shared" ref="CM6:CV6" si="8">IF(CM7="",NA(),CM7)</f>
        <v>-</v>
      </c>
      <c r="CN6" s="89" t="str">
        <f t="shared" si="8"/>
        <v>-</v>
      </c>
      <c r="CO6" s="89" t="str">
        <f t="shared" si="8"/>
        <v>-</v>
      </c>
      <c r="CP6" s="89" t="str">
        <f t="shared" si="8"/>
        <v>-</v>
      </c>
      <c r="CQ6" s="89" t="str">
        <f t="shared" si="8"/>
        <v>-</v>
      </c>
      <c r="CR6" s="89" t="str">
        <f t="shared" si="8"/>
        <v>-</v>
      </c>
      <c r="CS6" s="89">
        <f t="shared" si="8"/>
        <v>45.87</v>
      </c>
      <c r="CT6" s="89">
        <f t="shared" si="8"/>
        <v>44.24</v>
      </c>
      <c r="CU6" s="89">
        <f t="shared" si="8"/>
        <v>45.3</v>
      </c>
      <c r="CV6" s="89">
        <f t="shared" si="8"/>
        <v>45.6</v>
      </c>
      <c r="CW6" s="81" t="str">
        <f>IF(CW7="","",IF(CW7="-","【-】","【"&amp;SUBSTITUTE(TEXT(CW7,"#,##0.00"),"-","△")&amp;"】"))</f>
        <v>【43.28】</v>
      </c>
      <c r="CX6" s="89" t="str">
        <f t="shared" ref="CX6:DG6" si="9">IF(CX7="",NA(),CX7)</f>
        <v>-</v>
      </c>
      <c r="CY6" s="89">
        <f t="shared" si="9"/>
        <v>82.03</v>
      </c>
      <c r="CZ6" s="89">
        <f t="shared" si="9"/>
        <v>84.04</v>
      </c>
      <c r="DA6" s="89">
        <f t="shared" si="9"/>
        <v>82.68</v>
      </c>
      <c r="DB6" s="89">
        <f t="shared" si="9"/>
        <v>82.63</v>
      </c>
      <c r="DC6" s="89" t="str">
        <f t="shared" si="9"/>
        <v>-</v>
      </c>
      <c r="DD6" s="89">
        <f t="shared" si="9"/>
        <v>87.65</v>
      </c>
      <c r="DE6" s="89">
        <f t="shared" si="9"/>
        <v>88.15</v>
      </c>
      <c r="DF6" s="89">
        <f t="shared" si="9"/>
        <v>88.37</v>
      </c>
      <c r="DG6" s="89">
        <f t="shared" si="9"/>
        <v>88.66</v>
      </c>
      <c r="DH6" s="81" t="str">
        <f>IF(DH7="","",IF(DH7="-","【-】","【"&amp;SUBSTITUTE(TEXT(DH7,"#,##0.00"),"-","△")&amp;"】"))</f>
        <v>【86.21】</v>
      </c>
      <c r="DI6" s="89" t="str">
        <f t="shared" ref="DI6:DR6" si="10">IF(DI7="",NA(),DI7)</f>
        <v>-</v>
      </c>
      <c r="DJ6" s="89">
        <f t="shared" si="10"/>
        <v>3.27</v>
      </c>
      <c r="DK6" s="89">
        <f t="shared" si="10"/>
        <v>6.35</v>
      </c>
      <c r="DL6" s="89">
        <f t="shared" si="10"/>
        <v>12.04</v>
      </c>
      <c r="DM6" s="89">
        <f t="shared" si="10"/>
        <v>15.68</v>
      </c>
      <c r="DN6" s="89" t="str">
        <f t="shared" si="10"/>
        <v>-</v>
      </c>
      <c r="DO6" s="89">
        <f t="shared" si="10"/>
        <v>29.24</v>
      </c>
      <c r="DP6" s="89">
        <f t="shared" si="10"/>
        <v>31.73</v>
      </c>
      <c r="DQ6" s="89">
        <f t="shared" si="10"/>
        <v>32.57</v>
      </c>
      <c r="DR6" s="89">
        <f t="shared" si="10"/>
        <v>33.159999999999997</v>
      </c>
      <c r="DS6" s="81" t="str">
        <f>IF(DS7="","",IF(DS7="-","【-】","【"&amp;SUBSTITUTE(TEXT(DS7,"#,##0.00"),"-","△")&amp;"】"))</f>
        <v>【29.62】</v>
      </c>
      <c r="DT6" s="89" t="str">
        <f t="shared" ref="DT6:EC6" si="11">IF(DT7="",NA(),DT7)</f>
        <v>-</v>
      </c>
      <c r="DU6" s="81">
        <f t="shared" si="11"/>
        <v>0</v>
      </c>
      <c r="DV6" s="81">
        <f t="shared" si="11"/>
        <v>0</v>
      </c>
      <c r="DW6" s="81">
        <f t="shared" si="11"/>
        <v>0</v>
      </c>
      <c r="DX6" s="81">
        <f t="shared" si="11"/>
        <v>0</v>
      </c>
      <c r="DY6" s="89" t="str">
        <f t="shared" si="11"/>
        <v>-</v>
      </c>
      <c r="DZ6" s="81">
        <f t="shared" si="11"/>
        <v>0</v>
      </c>
      <c r="EA6" s="81">
        <f t="shared" si="11"/>
        <v>0</v>
      </c>
      <c r="EB6" s="89">
        <f t="shared" si="11"/>
        <v>4.e-002</v>
      </c>
      <c r="EC6" s="89">
        <f t="shared" si="11"/>
        <v>0.12</v>
      </c>
      <c r="ED6" s="81" t="str">
        <f>IF(ED7="","",IF(ED7="-","【-】","【"&amp;SUBSTITUTE(TEXT(ED7,"#,##0.00"),"-","△")&amp;"】"))</f>
        <v>【0.09】</v>
      </c>
      <c r="EE6" s="89" t="str">
        <f t="shared" ref="EE6:EN6" si="12">IF(EE7="",NA(),EE7)</f>
        <v>-</v>
      </c>
      <c r="EF6" s="81">
        <f t="shared" si="12"/>
        <v>0</v>
      </c>
      <c r="EG6" s="81">
        <f t="shared" si="12"/>
        <v>0</v>
      </c>
      <c r="EH6" s="81">
        <f t="shared" si="12"/>
        <v>0</v>
      </c>
      <c r="EI6" s="81">
        <f t="shared" si="12"/>
        <v>0</v>
      </c>
      <c r="EJ6" s="89" t="str">
        <f t="shared" si="12"/>
        <v>-</v>
      </c>
      <c r="EK6" s="89">
        <f t="shared" si="12"/>
        <v>6.e-002</v>
      </c>
      <c r="EL6" s="89">
        <f t="shared" si="12"/>
        <v>0.27</v>
      </c>
      <c r="EM6" s="89">
        <f t="shared" si="12"/>
        <v>0.22</v>
      </c>
      <c r="EN6" s="89">
        <f t="shared" si="12"/>
        <v>0.17</v>
      </c>
      <c r="EO6" s="81" t="str">
        <f>IF(EO7="","",IF(EO7="-","【-】","【"&amp;SUBSTITUTE(TEXT(EO7,"#,##0.00"),"-","△")&amp;"】"))</f>
        <v>【0.11】</v>
      </c>
    </row>
    <row r="7" spans="1:148" s="67" customFormat="1">
      <c r="A7" s="68"/>
      <c r="B7" s="74">
        <v>2023</v>
      </c>
      <c r="C7" s="74">
        <v>103454</v>
      </c>
      <c r="D7" s="74">
        <v>46</v>
      </c>
      <c r="E7" s="74">
        <v>17</v>
      </c>
      <c r="F7" s="74">
        <v>4</v>
      </c>
      <c r="G7" s="74">
        <v>0</v>
      </c>
      <c r="H7" s="74" t="s">
        <v>99</v>
      </c>
      <c r="I7" s="74" t="s">
        <v>100</v>
      </c>
      <c r="J7" s="74" t="s">
        <v>101</v>
      </c>
      <c r="K7" s="74" t="s">
        <v>16</v>
      </c>
      <c r="L7" s="74" t="s">
        <v>102</v>
      </c>
      <c r="M7" s="74" t="s">
        <v>103</v>
      </c>
      <c r="N7" s="82" t="s">
        <v>104</v>
      </c>
      <c r="O7" s="82">
        <v>93.88</v>
      </c>
      <c r="P7" s="82">
        <v>9.2899999999999991</v>
      </c>
      <c r="Q7" s="82">
        <v>100</v>
      </c>
      <c r="R7" s="82">
        <v>2310</v>
      </c>
      <c r="S7" s="82">
        <v>22563</v>
      </c>
      <c r="T7" s="82">
        <v>20.46</v>
      </c>
      <c r="U7" s="82">
        <v>1102.79</v>
      </c>
      <c r="V7" s="82">
        <v>2095</v>
      </c>
      <c r="W7" s="82">
        <v>0.62</v>
      </c>
      <c r="X7" s="82">
        <v>3379.03</v>
      </c>
      <c r="Y7" s="82" t="s">
        <v>104</v>
      </c>
      <c r="Z7" s="82">
        <v>103.72</v>
      </c>
      <c r="AA7" s="82">
        <v>113.96</v>
      </c>
      <c r="AB7" s="82">
        <v>116.87</v>
      </c>
      <c r="AC7" s="82">
        <v>110.1</v>
      </c>
      <c r="AD7" s="82" t="s">
        <v>104</v>
      </c>
      <c r="AE7" s="82">
        <v>102.7</v>
      </c>
      <c r="AF7" s="82">
        <v>104.11</v>
      </c>
      <c r="AG7" s="82">
        <v>101.98</v>
      </c>
      <c r="AH7" s="82">
        <v>102.68</v>
      </c>
      <c r="AI7" s="82">
        <v>105.09</v>
      </c>
      <c r="AJ7" s="82" t="s">
        <v>104</v>
      </c>
      <c r="AK7" s="82">
        <v>0</v>
      </c>
      <c r="AL7" s="82">
        <v>0</v>
      </c>
      <c r="AM7" s="82">
        <v>0</v>
      </c>
      <c r="AN7" s="82">
        <v>0</v>
      </c>
      <c r="AO7" s="82" t="s">
        <v>104</v>
      </c>
      <c r="AP7" s="82">
        <v>48.2</v>
      </c>
      <c r="AQ7" s="82">
        <v>46.91</v>
      </c>
      <c r="AR7" s="82">
        <v>52.27</v>
      </c>
      <c r="AS7" s="82">
        <v>58.68</v>
      </c>
      <c r="AT7" s="82">
        <v>65.73</v>
      </c>
      <c r="AU7" s="82" t="s">
        <v>104</v>
      </c>
      <c r="AV7" s="82">
        <v>96.48</v>
      </c>
      <c r="AW7" s="82">
        <v>322.33</v>
      </c>
      <c r="AX7" s="82">
        <v>179.46</v>
      </c>
      <c r="AY7" s="82">
        <v>195.52</v>
      </c>
      <c r="AZ7" s="82" t="s">
        <v>104</v>
      </c>
      <c r="BA7" s="82">
        <v>46.85</v>
      </c>
      <c r="BB7" s="82">
        <v>44.35</v>
      </c>
      <c r="BC7" s="82">
        <v>41.51</v>
      </c>
      <c r="BD7" s="82">
        <v>45.01</v>
      </c>
      <c r="BE7" s="82">
        <v>48.91</v>
      </c>
      <c r="BF7" s="82" t="s">
        <v>104</v>
      </c>
      <c r="BG7" s="82">
        <v>196.25</v>
      </c>
      <c r="BH7" s="82">
        <v>182.47</v>
      </c>
      <c r="BI7" s="82">
        <v>155.91999999999999</v>
      </c>
      <c r="BJ7" s="82">
        <v>134.79</v>
      </c>
      <c r="BK7" s="82" t="s">
        <v>104</v>
      </c>
      <c r="BL7" s="82">
        <v>1268.6300000000001</v>
      </c>
      <c r="BM7" s="82">
        <v>1283.69</v>
      </c>
      <c r="BN7" s="82">
        <v>1160.22</v>
      </c>
      <c r="BO7" s="82">
        <v>1141.98</v>
      </c>
      <c r="BP7" s="82">
        <v>1156.82</v>
      </c>
      <c r="BQ7" s="82" t="s">
        <v>104</v>
      </c>
      <c r="BR7" s="82">
        <v>75.16</v>
      </c>
      <c r="BS7" s="82">
        <v>75.290000000000006</v>
      </c>
      <c r="BT7" s="82">
        <v>75.34</v>
      </c>
      <c r="BU7" s="82">
        <v>75.36</v>
      </c>
      <c r="BV7" s="82" t="s">
        <v>104</v>
      </c>
      <c r="BW7" s="82">
        <v>82.88</v>
      </c>
      <c r="BX7" s="82">
        <v>82.53</v>
      </c>
      <c r="BY7" s="82">
        <v>81.81</v>
      </c>
      <c r="BZ7" s="82">
        <v>82.27</v>
      </c>
      <c r="CA7" s="82">
        <v>75.33</v>
      </c>
      <c r="CB7" s="82" t="s">
        <v>104</v>
      </c>
      <c r="CC7" s="82">
        <v>150</v>
      </c>
      <c r="CD7" s="82">
        <v>150</v>
      </c>
      <c r="CE7" s="82">
        <v>150</v>
      </c>
      <c r="CF7" s="82">
        <v>150</v>
      </c>
      <c r="CG7" s="82" t="s">
        <v>104</v>
      </c>
      <c r="CH7" s="82">
        <v>187.76</v>
      </c>
      <c r="CI7" s="82">
        <v>190.48</v>
      </c>
      <c r="CJ7" s="82">
        <v>193.59</v>
      </c>
      <c r="CK7" s="82">
        <v>194.42</v>
      </c>
      <c r="CL7" s="82">
        <v>215.73</v>
      </c>
      <c r="CM7" s="82" t="s">
        <v>104</v>
      </c>
      <c r="CN7" s="82" t="s">
        <v>104</v>
      </c>
      <c r="CO7" s="82" t="s">
        <v>104</v>
      </c>
      <c r="CP7" s="82" t="s">
        <v>104</v>
      </c>
      <c r="CQ7" s="82" t="s">
        <v>104</v>
      </c>
      <c r="CR7" s="82" t="s">
        <v>104</v>
      </c>
      <c r="CS7" s="82">
        <v>45.87</v>
      </c>
      <c r="CT7" s="82">
        <v>44.24</v>
      </c>
      <c r="CU7" s="82">
        <v>45.3</v>
      </c>
      <c r="CV7" s="82">
        <v>45.6</v>
      </c>
      <c r="CW7" s="82">
        <v>43.28</v>
      </c>
      <c r="CX7" s="82" t="s">
        <v>104</v>
      </c>
      <c r="CY7" s="82">
        <v>82.03</v>
      </c>
      <c r="CZ7" s="82">
        <v>84.04</v>
      </c>
      <c r="DA7" s="82">
        <v>82.68</v>
      </c>
      <c r="DB7" s="82">
        <v>82.63</v>
      </c>
      <c r="DC7" s="82" t="s">
        <v>104</v>
      </c>
      <c r="DD7" s="82">
        <v>87.65</v>
      </c>
      <c r="DE7" s="82">
        <v>88.15</v>
      </c>
      <c r="DF7" s="82">
        <v>88.37</v>
      </c>
      <c r="DG7" s="82">
        <v>88.66</v>
      </c>
      <c r="DH7" s="82">
        <v>86.21</v>
      </c>
      <c r="DI7" s="82" t="s">
        <v>104</v>
      </c>
      <c r="DJ7" s="82">
        <v>3.27</v>
      </c>
      <c r="DK7" s="82">
        <v>6.35</v>
      </c>
      <c r="DL7" s="82">
        <v>12.04</v>
      </c>
      <c r="DM7" s="82">
        <v>15.68</v>
      </c>
      <c r="DN7" s="82" t="s">
        <v>104</v>
      </c>
      <c r="DO7" s="82">
        <v>29.24</v>
      </c>
      <c r="DP7" s="82">
        <v>31.73</v>
      </c>
      <c r="DQ7" s="82">
        <v>32.57</v>
      </c>
      <c r="DR7" s="82">
        <v>33.159999999999997</v>
      </c>
      <c r="DS7" s="82">
        <v>29.62</v>
      </c>
      <c r="DT7" s="82" t="s">
        <v>104</v>
      </c>
      <c r="DU7" s="82">
        <v>0</v>
      </c>
      <c r="DV7" s="82">
        <v>0</v>
      </c>
      <c r="DW7" s="82">
        <v>0</v>
      </c>
      <c r="DX7" s="82">
        <v>0</v>
      </c>
      <c r="DY7" s="82" t="s">
        <v>104</v>
      </c>
      <c r="DZ7" s="82">
        <v>0</v>
      </c>
      <c r="EA7" s="82">
        <v>0</v>
      </c>
      <c r="EB7" s="82">
        <v>4.e-002</v>
      </c>
      <c r="EC7" s="82">
        <v>0.12</v>
      </c>
      <c r="ED7" s="82">
        <v>9.e-002</v>
      </c>
      <c r="EE7" s="82" t="s">
        <v>104</v>
      </c>
      <c r="EF7" s="82">
        <v>0</v>
      </c>
      <c r="EG7" s="82">
        <v>0</v>
      </c>
      <c r="EH7" s="82">
        <v>0</v>
      </c>
      <c r="EI7" s="82">
        <v>0</v>
      </c>
      <c r="EJ7" s="82" t="s">
        <v>104</v>
      </c>
      <c r="EK7" s="82">
        <v>6.e-002</v>
      </c>
      <c r="EL7" s="82">
        <v>0.27</v>
      </c>
      <c r="EM7" s="82">
        <v>0.22</v>
      </c>
      <c r="EN7" s="82">
        <v>0.17</v>
      </c>
      <c r="EO7" s="82">
        <v>0.11</v>
      </c>
    </row>
    <row r="8" spans="1:148">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row>
    <row r="9" spans="1:148">
      <c r="A9" s="69"/>
      <c r="B9" s="69" t="s">
        <v>105</v>
      </c>
      <c r="C9" s="69" t="s">
        <v>98</v>
      </c>
      <c r="D9" s="69" t="s">
        <v>106</v>
      </c>
      <c r="E9" s="69" t="s">
        <v>107</v>
      </c>
      <c r="F9" s="69" t="s">
        <v>108</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8">
      <c r="A10" s="69" t="s">
        <v>3</v>
      </c>
      <c r="B10" s="75">
        <f>DATEVALUE($B7-B11&amp;"/1/"&amp;B12)</f>
        <v>36892</v>
      </c>
      <c r="C10" s="75">
        <f>DATEVALUE($B7-C11&amp;"/1/"&amp;C12)</f>
        <v>37257</v>
      </c>
      <c r="D10" s="75">
        <f>DATEVALUE($B7-D11&amp;"/1/"&amp;D12)</f>
        <v>37623</v>
      </c>
      <c r="E10" s="75">
        <f>DATEVALUE($B7-E11&amp;"/1/"&amp;E12)</f>
        <v>37989</v>
      </c>
      <c r="F10" s="75">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湯浅　研也</cp:lastModifiedBy>
  <dcterms:created xsi:type="dcterms:W3CDTF">2025-01-24T07:10:19Z</dcterms:created>
  <dcterms:modified xsi:type="dcterms:W3CDTF">2025-01-30T07:58:51Z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2025-01-30T07:58:51Z</vt:filetime>
  </property>
</Properties>
</file>