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3"/>
  <workbookPr/>
  <mc:AlternateContent xmlns:mc="http://schemas.openxmlformats.org/markup-compatibility/2006">
    <mc:Choice Requires="x15">
      <x15ac:absPath xmlns:x15ac="http://schemas.microsoft.com/office/spreadsheetml/2010/11/ac" url="C:\Users\Y21103\Desktop\経営比較\"/>
    </mc:Choice>
  </mc:AlternateContent>
  <xr:revisionPtr revIDLastSave="0" documentId="13_ncr:1_{A0ADDD06-20BC-4C31-B7E8-D8BEB47F6E49}" xr6:coauthVersionLast="36" xr6:coauthVersionMax="36" xr10:uidLastSave="{00000000-0000-0000-0000-000000000000}"/>
  <workbookProtection workbookAlgorithmName="SHA-512" workbookHashValue="Xw5d03NdL/+pKODIIkejFABzdDB51asy94VIQHkYtm1Jt29Txt3sq99+IM13X9NZWk3y6FLvCHOLEzMdUdsI5g==" workbookSaltValue="pK15eMoLSjIJrJqqyJVtj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<sst xmlns="http://schemas.openxmlformats.org/spreadsheetml/2006/main" count="297" uniqueCount="115">
  <si>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</si>
  <si>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</si>
  <si>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</si>
  <si>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</si>
  <si>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</si>
  <si>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</si>
  <si>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</si>
  <si>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</si>
  <si>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</si>
  <si>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</si>
  <si>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</si>
  <si>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</si>
  <si>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</si>
  <si>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</si>
  <si>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</si>
  <si>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</si>
  <si>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</si>
  <si>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</si>
  <si>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</si>
  <si>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</si>
  <si>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</si>
  <si>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</si>
  <si>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</si>
  <si>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</si>
  <si>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</si>
  <si>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</si>
  <si>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</si>
  <si>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</si>
  <si>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</si>
  <si>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</si>
  <si>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</si>
  <si>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</si>
  <si>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</si>
  <si>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</si>
  <si>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</si>
  <si>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</si>
  <si>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</si>
  <si>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</si>
  <si>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</si>
  <si>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</si>
  <si>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</si>
  <si>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</si>
  <si>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</si>
  <si>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</si>
  <si>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</si>
  <si>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</si>
  <si>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</si>
  <si>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</si>
  <si>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</si>
  <si>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</si>
  <si>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</si>
  <si>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</si>
  <si>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</si>
  <si>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</si>
  <si>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</si>
  <si>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</si>
  <si>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</si>
  <si>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</si>
  <si>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</si>
  <si>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</si>
  <si>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</si>
  <si>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</si>
  <si>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</si>
  <si>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</si>
  <si>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</si>
  <si>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</si>
  <si>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</si>
  <si>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</si>
  <si>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</si>
  <si>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</si>
  <si>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</si>
  <si>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</si>
  <si>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</si>
  <si>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</si>
  <si>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</si>
  <si>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</si>
  <si>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</si>
  <si>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</si>
  <si>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</si>
  <si>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</si>
  <si>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</si>
  <si>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</si>
  <si>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</si>
  <si>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</si>
  <si>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</si>
  <si>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</si>
  <si>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</si>
  <si>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</si>
  <si>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</si>
  <si>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</si>
  <si>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</si>
  <si>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</si>
  <si>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</si>
  <si>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</si>
  <si>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</si>
  <si>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Ｎ－３年度</t>
    <rPh sb="3" eb="5">
      <t>ネンド</t>
    </rPh>
    <phoneticPr fontId="1"/>
  </si>
  <si>
    <t>群馬県　吉岡町</t>
  </si>
  <si>
    <t>法適用</t>
  </si>
  <si>
    <t>下水道事業</t>
  </si>
  <si>
    <t>農業集落排水</t>
  </si>
  <si>
    <t>F2</t>
  </si>
  <si>
    <t>非設置</t>
  </si>
  <si>
    <t>-</t>
  </si>
  <si>
    <t>Ｎ－４年度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</si>
  <si>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</si>
  <si>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</si>
  <si>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</si>
  <si>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</si>
  <si>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</si>
  <si>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</si>
  <si>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</si>
  <si>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</si>
  <si>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令和２年４月１日より企業会計に移行しましたが、使用料収入により必要経費の多くを賄う独立採算の原則どおりに経営はできておりません。
　左図⑤のとおり、経費回収率は62.9％であり、一般会計からの繰入に依存している状況です。
　原因としては、処理施設の維持管理費等の汚水処理費が増加しない場合であっても、2010年度に供用開始となった小倉地区の接続率が低いことにより料金収入が低いためと考えられます。
　また、小倉地区の状況に加え、上野田地区、北下南下地区は接続制限により料金収入が伸びないため、左図④のとおり、料金収入に対する企業債残高の割合についても、残高の規模が平均を大きく上回っている状況です。
　今後の対策としては、引き続き小倉地区の接続を推進し、平均を下回っている水洗化率を向上させ、料金収入を増やすことで経費回収率を上げていきたいと考えております。また、処理施設の機器修繕に関して、老朽化した機器に優先順位をつけ修繕することにより、緊急対応を回避して適切な維持管理に努めます。
　③流動比率について、昨年度より改善をはかるべく資金をプールする点を重視し、平均を上回る結果となりました。しかし、今後は安定した財源（繰入金等）を見込むことは難しい状況であるため、より一層の経営の効率化に努めます。</t>
    <rPh sb="1" eb="3">
      <t>レイワ</t>
    </rPh>
    <rPh sb="4" eb="5">
      <t>ネン</t>
    </rPh>
    <rPh sb="6" eb="7">
      <t>ガツ</t>
    </rPh>
    <rPh sb="8" eb="9">
      <t>ニチ</t>
    </rPh>
    <rPh sb="11" eb="15">
      <t>キギョウカイケイ</t>
    </rPh>
    <rPh sb="16" eb="18">
      <t>イコウ</t>
    </rPh>
    <rPh sb="24" eb="29">
      <t>シヨウリョウシュウニュウ</t>
    </rPh>
    <rPh sb="32" eb="36">
      <t>ヒツヨウケイヒ</t>
    </rPh>
    <rPh sb="37" eb="38">
      <t>オオ</t>
    </rPh>
    <rPh sb="40" eb="41">
      <t>マカナ</t>
    </rPh>
    <rPh sb="42" eb="44">
      <t>ドクリツ</t>
    </rPh>
    <rPh sb="44" eb="46">
      <t>サイサン</t>
    </rPh>
    <rPh sb="47" eb="49">
      <t>ゲンソク</t>
    </rPh>
    <rPh sb="53" eb="55">
      <t>ケイエイ</t>
    </rPh>
    <rPh sb="67" eb="69">
      <t>サズ</t>
    </rPh>
    <rPh sb="75" eb="80">
      <t>ケイヒカイシュウリツ</t>
    </rPh>
    <rPh sb="90" eb="94">
      <t>イッパンカイケイ</t>
    </rPh>
    <rPh sb="97" eb="99">
      <t>クリイレ</t>
    </rPh>
    <rPh sb="100" eb="102">
      <t>イゾン</t>
    </rPh>
    <rPh sb="106" eb="108">
      <t>ジョウキョウ</t>
    </rPh>
    <rPh sb="113" eb="115">
      <t>ゲンイン</t>
    </rPh>
    <rPh sb="120" eb="124">
      <t>ショリシセツ</t>
    </rPh>
    <rPh sb="125" eb="129">
      <t>イジカンリ</t>
    </rPh>
    <rPh sb="155" eb="157">
      <t>ネンド</t>
    </rPh>
    <rPh sb="158" eb="162">
      <t>キョウヨウカイシ</t>
    </rPh>
    <rPh sb="166" eb="170">
      <t>オグラチク</t>
    </rPh>
    <rPh sb="171" eb="174">
      <t>セツゾクリツ</t>
    </rPh>
    <rPh sb="175" eb="176">
      <t>ヒク</t>
    </rPh>
    <rPh sb="182" eb="186">
      <t>リョウキンシュウニュウ</t>
    </rPh>
    <rPh sb="187" eb="188">
      <t>ヒク</t>
    </rPh>
    <rPh sb="192" eb="193">
      <t>カンガ</t>
    </rPh>
    <rPh sb="204" eb="208">
      <t>オグラチク</t>
    </rPh>
    <rPh sb="209" eb="211">
      <t>ジョウキョウ</t>
    </rPh>
    <rPh sb="212" eb="213">
      <t>クワ</t>
    </rPh>
    <rPh sb="215" eb="218">
      <t>ウエノダ</t>
    </rPh>
    <rPh sb="218" eb="220">
      <t>チク</t>
    </rPh>
    <rPh sb="221" eb="225">
      <t>キタシモミナミシモ</t>
    </rPh>
    <rPh sb="225" eb="227">
      <t>チク</t>
    </rPh>
    <rPh sb="228" eb="232">
      <t>セツゾクセイゲン</t>
    </rPh>
    <rPh sb="235" eb="239">
      <t>リョウキンシュウニュウ</t>
    </rPh>
    <rPh sb="240" eb="241">
      <t>ノ</t>
    </rPh>
    <rPh sb="255" eb="259">
      <t>リョウキンシュウニュウ</t>
    </rPh>
    <rPh sb="260" eb="261">
      <t>タイ</t>
    </rPh>
    <rPh sb="263" eb="266">
      <t>キギョウサイ</t>
    </rPh>
    <rPh sb="266" eb="268">
      <t>ザンダカ</t>
    </rPh>
    <rPh sb="269" eb="271">
      <t>ワリアイ</t>
    </rPh>
    <rPh sb="277" eb="279">
      <t>ザンダカ</t>
    </rPh>
    <rPh sb="280" eb="282">
      <t>キボ</t>
    </rPh>
    <rPh sb="283" eb="285">
      <t>ヘイキン</t>
    </rPh>
    <rPh sb="286" eb="287">
      <t>オオ</t>
    </rPh>
    <rPh sb="295" eb="297">
      <t>ジョウキョウ</t>
    </rPh>
    <rPh sb="302" eb="304">
      <t>コンゴ</t>
    </rPh>
    <rPh sb="305" eb="307">
      <t>タイサク</t>
    </rPh>
    <rPh sb="312" eb="313">
      <t>ヒ</t>
    </rPh>
    <rPh sb="314" eb="315">
      <t>ツヅ</t>
    </rPh>
    <rPh sb="316" eb="320">
      <t>オグラチク</t>
    </rPh>
    <rPh sb="321" eb="323">
      <t>セツゾク</t>
    </rPh>
    <rPh sb="324" eb="326">
      <t>スイシン</t>
    </rPh>
    <rPh sb="328" eb="330">
      <t>ヘイキン</t>
    </rPh>
    <rPh sb="331" eb="333">
      <t>シタマワ</t>
    </rPh>
    <rPh sb="337" eb="341">
      <t>スイセンカリツ</t>
    </rPh>
    <rPh sb="342" eb="344">
      <t>コウジョウ</t>
    </rPh>
    <rPh sb="347" eb="351">
      <t>リョウキンシュウニュウ</t>
    </rPh>
    <rPh sb="352" eb="353">
      <t>フ</t>
    </rPh>
    <rPh sb="358" eb="363">
      <t>ケイヒカイシュウリツ</t>
    </rPh>
    <rPh sb="364" eb="365">
      <t>ア</t>
    </rPh>
    <rPh sb="372" eb="373">
      <t>カンガ</t>
    </rPh>
    <rPh sb="383" eb="387">
      <t>ショリシセツ</t>
    </rPh>
    <rPh sb="388" eb="392">
      <t>キキシュウゼン</t>
    </rPh>
    <rPh sb="393" eb="394">
      <t>カン</t>
    </rPh>
    <rPh sb="397" eb="400">
      <t>ロウキュウカ</t>
    </rPh>
    <rPh sb="402" eb="404">
      <t>キキ</t>
    </rPh>
    <rPh sb="405" eb="409">
      <t>ユウセンジュンイ</t>
    </rPh>
    <rPh sb="412" eb="414">
      <t>シュウゼン</t>
    </rPh>
    <rPh sb="422" eb="426">
      <t>キンキュウタイオウ</t>
    </rPh>
    <rPh sb="427" eb="429">
      <t>カイヒ</t>
    </rPh>
    <rPh sb="431" eb="433">
      <t>テキセツ</t>
    </rPh>
    <rPh sb="434" eb="438">
      <t>イジカンリ</t>
    </rPh>
    <rPh sb="439" eb="440">
      <t>ツト</t>
    </rPh>
    <rPh sb="447" eb="451">
      <t>リュウドウヒリツ</t>
    </rPh>
    <rPh sb="456" eb="459">
      <t>サクネンド</t>
    </rPh>
    <rPh sb="461" eb="463">
      <t>カイゼン</t>
    </rPh>
    <rPh sb="469" eb="471">
      <t>シキン</t>
    </rPh>
    <rPh sb="477" eb="478">
      <t>テン</t>
    </rPh>
    <rPh sb="479" eb="481">
      <t>ジュウシ</t>
    </rPh>
    <rPh sb="483" eb="485">
      <t>ヘイキン</t>
    </rPh>
    <rPh sb="486" eb="488">
      <t>ウワマワ</t>
    </rPh>
    <rPh sb="489" eb="491">
      <t>ケッカ</t>
    </rPh>
    <rPh sb="502" eb="504">
      <t>コンゴ</t>
    </rPh>
    <rPh sb="505" eb="507">
      <t>アンテイ</t>
    </rPh>
    <rPh sb="509" eb="511">
      <t>ザイゲン</t>
    </rPh>
    <rPh sb="512" eb="515">
      <t>クリイレキン</t>
    </rPh>
    <rPh sb="515" eb="516">
      <t>トウ</t>
    </rPh>
    <rPh sb="518" eb="520">
      <t>ミコ</t>
    </rPh>
    <rPh sb="524" eb="525">
      <t>ムズカ</t>
    </rPh>
    <rPh sb="527" eb="529">
      <t>ジョウキョウ</t>
    </rPh>
    <rPh sb="537" eb="539">
      <t>イッソウ</t>
    </rPh>
    <rPh sb="540" eb="542">
      <t>ケイエイ</t>
    </rPh>
    <rPh sb="543" eb="546">
      <t>コウリツカ</t>
    </rPh>
    <rPh sb="547" eb="548">
      <t>ツト</t>
    </rPh>
    <phoneticPr fontId="1"/>
  </si>
  <si>
    <t>　①有形固定資産減価償却率について、建設改良工事が無く償却対象資産が増えないため、既存資産の償却が進んでいます。
　②管渠老朽管比率について、法定耐用年数を経過した管渠はありませんが、老朽化対策として2007年度より不明水対策調査に取り組んでいます。調査内容は、管路内カメラ調査を毎年度700mほど行っており、異常、破損等が確認された箇所については修繕を行っております。
　昨年度より、北下南下地区（2002年度供用開始）の調査を開始しました。供用開始から20年が経過するため、処理施設も含めて老朽化は進んでいると考えられます。</t>
    <rPh sb="2" eb="4">
      <t>ユウケイ</t>
    </rPh>
    <rPh sb="4" eb="6">
      <t>コテイ</t>
    </rPh>
    <rPh sb="6" eb="8">
      <t>シサン</t>
    </rPh>
    <rPh sb="8" eb="10">
      <t>ゲンカ</t>
    </rPh>
    <rPh sb="10" eb="12">
      <t>ショウキャク</t>
    </rPh>
    <rPh sb="12" eb="13">
      <t>リツ</t>
    </rPh>
    <rPh sb="18" eb="24">
      <t>ケンセツカイリョウコウジ</t>
    </rPh>
    <rPh sb="25" eb="26">
      <t>ナ</t>
    </rPh>
    <rPh sb="27" eb="29">
      <t>ショウキャク</t>
    </rPh>
    <rPh sb="29" eb="33">
      <t>タイショウシサン</t>
    </rPh>
    <rPh sb="34" eb="35">
      <t>フ</t>
    </rPh>
    <rPh sb="41" eb="45">
      <t>キゾンシサン</t>
    </rPh>
    <rPh sb="46" eb="48">
      <t>ショウキャク</t>
    </rPh>
    <rPh sb="49" eb="50">
      <t>スス</t>
    </rPh>
    <rPh sb="59" eb="64">
      <t>カンキョロウキュウカン</t>
    </rPh>
    <rPh sb="64" eb="66">
      <t>ヒリツ</t>
    </rPh>
    <rPh sb="71" eb="73">
      <t>ホウテイ</t>
    </rPh>
    <rPh sb="73" eb="77">
      <t>タイヨウネンスウ</t>
    </rPh>
    <rPh sb="78" eb="80">
      <t>ケイカ</t>
    </rPh>
    <rPh sb="82" eb="84">
      <t>カンキョ</t>
    </rPh>
    <rPh sb="92" eb="97">
      <t>ロウキュウカタイサク</t>
    </rPh>
    <rPh sb="104" eb="106">
      <t>ネンド</t>
    </rPh>
    <rPh sb="108" eb="115">
      <t>フメイスイタイサクチョウサ</t>
    </rPh>
    <rPh sb="116" eb="117">
      <t>ト</t>
    </rPh>
    <rPh sb="118" eb="119">
      <t>ク</t>
    </rPh>
    <rPh sb="125" eb="129">
      <t>チョウサナイヨウ</t>
    </rPh>
    <rPh sb="131" eb="134">
      <t>カンロナイ</t>
    </rPh>
    <rPh sb="137" eb="139">
      <t>チョウサ</t>
    </rPh>
    <rPh sb="140" eb="143">
      <t>マイネンド</t>
    </rPh>
    <rPh sb="149" eb="150">
      <t>オコナ</t>
    </rPh>
    <rPh sb="155" eb="157">
      <t>イジョウ</t>
    </rPh>
    <rPh sb="158" eb="161">
      <t>ハソントウ</t>
    </rPh>
    <rPh sb="162" eb="164">
      <t>カクニン</t>
    </rPh>
    <rPh sb="167" eb="169">
      <t>カショ</t>
    </rPh>
    <rPh sb="174" eb="176">
      <t>シュウゼン</t>
    </rPh>
    <rPh sb="177" eb="178">
      <t>オコナ</t>
    </rPh>
    <rPh sb="187" eb="190">
      <t>サクネンド</t>
    </rPh>
    <rPh sb="193" eb="195">
      <t>キタシモ</t>
    </rPh>
    <rPh sb="195" eb="197">
      <t>ミナミシモ</t>
    </rPh>
    <rPh sb="197" eb="199">
      <t>チク</t>
    </rPh>
    <rPh sb="204" eb="206">
      <t>ネンド</t>
    </rPh>
    <rPh sb="206" eb="210">
      <t>キョウヨウカイシ</t>
    </rPh>
    <rPh sb="212" eb="214">
      <t>チョウサ</t>
    </rPh>
    <rPh sb="257" eb="258">
      <t>カンガ</t>
    </rPh>
    <phoneticPr fontId="1"/>
  </si>
  <si>
    <t>　節水意識の高まりや節水型家電の普及、接続世帯の人員減により、料金収入について、ほぼ横ばいとなっています。そのような状況でも、処理施設の老朽化は着実に進行しており、破損する機器も増えています。
　令和８年度までには公共下水道区域へ編入となるため、施設設備の更新については、機能診断調査（2016年度実施）や最適整備構想（2017年度策定）をもとに、日々の維持管理業務の状況と併せて、必要最小限で行います。
　編入を控え、一層の効率的な経営ができるよう努力してまいります。</t>
    <rPh sb="1" eb="5">
      <t>セッスイイシキ</t>
    </rPh>
    <rPh sb="6" eb="7">
      <t>タカ</t>
    </rPh>
    <rPh sb="10" eb="13">
      <t>セッスイガタ</t>
    </rPh>
    <rPh sb="13" eb="15">
      <t>カデン</t>
    </rPh>
    <rPh sb="16" eb="18">
      <t>フキュウ</t>
    </rPh>
    <rPh sb="19" eb="21">
      <t>セツゾク</t>
    </rPh>
    <rPh sb="21" eb="23">
      <t>セタイ</t>
    </rPh>
    <rPh sb="24" eb="27">
      <t>ジンインゲン</t>
    </rPh>
    <rPh sb="31" eb="35">
      <t>リョウキンシュウニュウ</t>
    </rPh>
    <rPh sb="58" eb="60">
      <t>ジョウキョウ</t>
    </rPh>
    <rPh sb="63" eb="65">
      <t>ショリ</t>
    </rPh>
    <rPh sb="65" eb="67">
      <t>シセツ</t>
    </rPh>
    <rPh sb="68" eb="71">
      <t>ロウキュウカ</t>
    </rPh>
    <rPh sb="72" eb="74">
      <t>チャクジツ</t>
    </rPh>
    <rPh sb="75" eb="77">
      <t>シンコウ</t>
    </rPh>
    <rPh sb="82" eb="84">
      <t>ハソン</t>
    </rPh>
    <rPh sb="86" eb="88">
      <t>キキ</t>
    </rPh>
    <rPh sb="89" eb="90">
      <t>フ</t>
    </rPh>
    <rPh sb="98" eb="100">
      <t>レイワ</t>
    </rPh>
    <rPh sb="101" eb="103">
      <t>ネンド</t>
    </rPh>
    <rPh sb="107" eb="114">
      <t>コウキョウゲスイドウクイキ</t>
    </rPh>
    <rPh sb="115" eb="117">
      <t>ヘンニュウ</t>
    </rPh>
    <rPh sb="123" eb="125">
      <t>シセツ</t>
    </rPh>
    <rPh sb="125" eb="127">
      <t>セツビ</t>
    </rPh>
    <rPh sb="128" eb="130">
      <t>コウシン</t>
    </rPh>
    <rPh sb="174" eb="176">
      <t>ヒビ</t>
    </rPh>
    <rPh sb="177" eb="181">
      <t>イジカンリ</t>
    </rPh>
    <rPh sb="181" eb="183">
      <t>ギョウム</t>
    </rPh>
    <rPh sb="184" eb="186">
      <t>ジョウキョウ</t>
    </rPh>
    <rPh sb="187" eb="188">
      <t>アワ</t>
    </rPh>
    <rPh sb="204" eb="206">
      <t>ヘンニュウ</t>
    </rPh>
    <rPh sb="207" eb="208">
      <t>ヒカ</t>
    </rPh>
    <rPh sb="210" eb="212">
      <t>イッソウ</t>
    </rPh>
    <rPh sb="213" eb="216">
      <t>コウリツテキ</t>
    </rPh>
    <rPh sb="217" eb="219">
      <t>ケイエイ</t>
    </rPh>
    <rPh sb="225" eb="227">
      <t>ドリョク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</si>
</sst>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E86-4337-8C0A-121B84ABE71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EE86-4337-8C0A-121B84ABE71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105.66</c:v>
                </c:pt>
                <c:pt idx="4">
                  <c:v>102.7</c:v>
                </c:pt>
              </c:numCache>
            </c:numRef>
          </c:val>
          <c:extLst>
            <c:ext xmlns:c16="http://schemas.microsoft.com/office/drawing/2014/chart" uri="{C3380CC4-5D6E-409C-BE32-E72D297353CC}">
              <c16:uniqueId val="{00000000-13FF-41CB-81FE-A22F3C952EC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13FF-41CB-81FE-A22F3C952EC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5.87</c:v>
                </c:pt>
                <c:pt idx="4">
                  <c:v>11.74</c:v>
                </c:pt>
              </c:numCache>
            </c:numRef>
          </c:val>
          <c:extLst>
            <c:ext xmlns:c16="http://schemas.microsoft.com/office/drawing/2014/chart" uri="{C3380CC4-5D6E-409C-BE32-E72D297353CC}">
              <c16:uniqueId val="{00000000-9B58-4008-A725-6B7F82A8869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9B58-4008-A725-6B7F82A8869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BF8-4EAC-8C0D-5D8A4017FC4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EBF8-4EAC-8C0D-5D8A4017FC4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756-4A0E-AC6B-9265BFACE80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3756-4A0E-AC6B-9265BFACE80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22.29</c:v>
                </c:pt>
                <c:pt idx="4">
                  <c:v>47.67</c:v>
                </c:pt>
              </c:numCache>
            </c:numRef>
          </c:val>
          <c:extLst>
            <c:ext xmlns:c16="http://schemas.microsoft.com/office/drawing/2014/chart" uri="{C3380CC4-5D6E-409C-BE32-E72D297353CC}">
              <c16:uniqueId val="{00000000-431B-4E87-A32B-59485AAD4A8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431B-4E87-A32B-59485AAD4A8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2399.79</c:v>
                </c:pt>
                <c:pt idx="4">
                  <c:v>2185.86</c:v>
                </c:pt>
              </c:numCache>
            </c:numRef>
          </c:val>
          <c:extLst>
            <c:ext xmlns:c16="http://schemas.microsoft.com/office/drawing/2014/chart" uri="{C3380CC4-5D6E-409C-BE32-E72D297353CC}">
              <c16:uniqueId val="{00000000-B972-4293-A1C6-CB6997D8639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B972-4293-A1C6-CB6997D8639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61.52</c:v>
                </c:pt>
                <c:pt idx="4">
                  <c:v>62.87</c:v>
                </c:pt>
              </c:numCache>
            </c:numRef>
          </c:val>
          <c:extLst>
            <c:ext xmlns:c16="http://schemas.microsoft.com/office/drawing/2014/chart" uri="{C3380CC4-5D6E-409C-BE32-E72D297353CC}">
              <c16:uniqueId val="{00000000-3704-4565-A437-8CB7B9A5FA9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3704-4565-A437-8CB7B9A5FA9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180.09</c:v>
                </c:pt>
                <c:pt idx="4">
                  <c:v>176.4</c:v>
                </c:pt>
              </c:numCache>
            </c:numRef>
          </c:val>
          <c:extLst>
            <c:ext xmlns:c16="http://schemas.microsoft.com/office/drawing/2014/chart" uri="{C3380CC4-5D6E-409C-BE32-E72D297353CC}">
              <c16:uniqueId val="{00000000-B3E4-4BF8-B908-13FF10A1318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B3E4-4BF8-B908-13FF10A1318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58.32</c:v>
                </c:pt>
                <c:pt idx="4">
                  <c:v>56.95</c:v>
                </c:pt>
              </c:numCache>
            </c:numRef>
          </c:val>
          <c:extLst>
            <c:ext xmlns:c16="http://schemas.microsoft.com/office/drawing/2014/chart" uri="{C3380CC4-5D6E-409C-BE32-E72D297353CC}">
              <c16:uniqueId val="{00000000-CADC-43D1-BB5B-B7CE3D3E2BC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CADC-43D1-BB5B-B7CE3D3E2BC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72.97</c:v>
                </c:pt>
                <c:pt idx="4">
                  <c:v>73.02</c:v>
                </c:pt>
              </c:numCache>
            </c:numRef>
          </c:val>
          <c:extLst>
            <c:ext xmlns:c16="http://schemas.microsoft.com/office/drawing/2014/chart" uri="{C3380CC4-5D6E-409C-BE32-E72D297353CC}">
              <c16:uniqueId val="{00000000-3E19-4CB3-A40A-174ABDC2932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3E19-4CB3-A40A-174ABDC2932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【104.16】</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【128.23】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【34.77】</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【786.37】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【86.91】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【61.14】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【256.97】</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【60.65】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【24.95】</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5"/>
  <sheetViews>
    <sheetView showGridLines="0" tabSelected="1" topLeftCell="AY1" workbookViewId="0">
      <selection activeCell="BL66" sqref="BL66:BZ82"/>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群馬県　吉岡町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8</v>
      </c>
      <c r="C7" s="30"/>
      <c r="D7" s="30"/>
      <c r="E7" s="30"/>
      <c r="F7" s="30"/>
      <c r="G7" s="30"/>
      <c r="H7" s="30"/>
      <c r="I7" s="30" t="s">
        <v>14</v>
      </c>
      <c r="J7" s="30"/>
      <c r="K7" s="30"/>
      <c r="L7" s="30"/>
      <c r="M7" s="30"/>
      <c r="N7" s="30"/>
      <c r="O7" s="30"/>
      <c r="P7" s="30" t="s">
        <v>7</v>
      </c>
      <c r="Q7" s="30"/>
      <c r="R7" s="30"/>
      <c r="S7" s="30"/>
      <c r="T7" s="30"/>
      <c r="U7" s="30"/>
      <c r="V7" s="30"/>
      <c r="W7" s="30" t="s">
        <v>16</v>
      </c>
      <c r="X7" s="30"/>
      <c r="Y7" s="30"/>
      <c r="Z7" s="30"/>
      <c r="AA7" s="30"/>
      <c r="AB7" s="30"/>
      <c r="AC7" s="30"/>
      <c r="AD7" s="30" t="s">
        <v>6</v>
      </c>
      <c r="AE7" s="30"/>
      <c r="AF7" s="30"/>
      <c r="AG7" s="30"/>
      <c r="AH7" s="30"/>
      <c r="AI7" s="30"/>
      <c r="AJ7" s="30"/>
      <c r="AK7" s="3"/>
      <c r="AL7" s="30" t="s">
        <v>17</v>
      </c>
      <c r="AM7" s="30"/>
      <c r="AN7" s="30"/>
      <c r="AO7" s="30"/>
      <c r="AP7" s="30"/>
      <c r="AQ7" s="30"/>
      <c r="AR7" s="30"/>
      <c r="AS7" s="30"/>
      <c r="AT7" s="30" t="s">
        <v>12</v>
      </c>
      <c r="AU7" s="30"/>
      <c r="AV7" s="30"/>
      <c r="AW7" s="30"/>
      <c r="AX7" s="30"/>
      <c r="AY7" s="30"/>
      <c r="AZ7" s="30"/>
      <c r="BA7" s="30"/>
      <c r="BB7" s="30" t="s">
        <v>18</v>
      </c>
      <c r="BC7" s="30"/>
      <c r="BD7" s="30"/>
      <c r="BE7" s="30"/>
      <c r="BF7" s="30"/>
      <c r="BG7" s="30"/>
      <c r="BH7" s="30"/>
      <c r="BI7" s="30"/>
      <c r="BJ7" s="3"/>
      <c r="BK7" s="3"/>
      <c r="BL7" s="31" t="s">
        <v>19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22111</v>
      </c>
      <c r="AM8" s="36"/>
      <c r="AN8" s="36"/>
      <c r="AO8" s="36"/>
      <c r="AP8" s="36"/>
      <c r="AQ8" s="36"/>
      <c r="AR8" s="36"/>
      <c r="AS8" s="36"/>
      <c r="AT8" s="37">
        <f>データ!T6</f>
        <v>20.46</v>
      </c>
      <c r="AU8" s="37"/>
      <c r="AV8" s="37"/>
      <c r="AW8" s="37"/>
      <c r="AX8" s="37"/>
      <c r="AY8" s="37"/>
      <c r="AZ8" s="37"/>
      <c r="BA8" s="37"/>
      <c r="BB8" s="37">
        <f>データ!U6</f>
        <v>1080.69</v>
      </c>
      <c r="BC8" s="37"/>
      <c r="BD8" s="37"/>
      <c r="BE8" s="37"/>
      <c r="BF8" s="37"/>
      <c r="BG8" s="37"/>
      <c r="BH8" s="37"/>
      <c r="BI8" s="37"/>
      <c r="BJ8" s="3"/>
      <c r="BK8" s="3"/>
      <c r="BL8" s="38" t="s">
        <v>13</v>
      </c>
      <c r="BM8" s="39"/>
      <c r="BN8" s="40" t="s">
        <v>21</v>
      </c>
      <c r="BO8" s="40"/>
      <c r="BP8" s="40"/>
      <c r="BQ8" s="40"/>
      <c r="BR8" s="40"/>
      <c r="BS8" s="40"/>
      <c r="BT8" s="40"/>
      <c r="BU8" s="40"/>
      <c r="BV8" s="40"/>
      <c r="BW8" s="40"/>
      <c r="BX8" s="40"/>
      <c r="BY8" s="41"/>
    </row>
    <row r="9" spans="1:78" ht="18.75" customHeight="1" x14ac:dyDescent="0.15">
      <c r="A9" s="2"/>
      <c r="B9" s="30" t="s">
        <v>23</v>
      </c>
      <c r="C9" s="30"/>
      <c r="D9" s="30"/>
      <c r="E9" s="30"/>
      <c r="F9" s="30"/>
      <c r="G9" s="30"/>
      <c r="H9" s="30"/>
      <c r="I9" s="30" t="s">
        <v>24</v>
      </c>
      <c r="J9" s="30"/>
      <c r="K9" s="30"/>
      <c r="L9" s="30"/>
      <c r="M9" s="30"/>
      <c r="N9" s="30"/>
      <c r="O9" s="30"/>
      <c r="P9" s="30" t="s">
        <v>26</v>
      </c>
      <c r="Q9" s="30"/>
      <c r="R9" s="30"/>
      <c r="S9" s="30"/>
      <c r="T9" s="30"/>
      <c r="U9" s="30"/>
      <c r="V9" s="30"/>
      <c r="W9" s="30" t="s">
        <v>27</v>
      </c>
      <c r="X9" s="30"/>
      <c r="Y9" s="30"/>
      <c r="Z9" s="30"/>
      <c r="AA9" s="30"/>
      <c r="AB9" s="30"/>
      <c r="AC9" s="30"/>
      <c r="AD9" s="30" t="s">
        <v>22</v>
      </c>
      <c r="AE9" s="30"/>
      <c r="AF9" s="30"/>
      <c r="AG9" s="30"/>
      <c r="AH9" s="30"/>
      <c r="AI9" s="30"/>
      <c r="AJ9" s="30"/>
      <c r="AK9" s="3"/>
      <c r="AL9" s="30" t="s">
        <v>30</v>
      </c>
      <c r="AM9" s="30"/>
      <c r="AN9" s="30"/>
      <c r="AO9" s="30"/>
      <c r="AP9" s="30"/>
      <c r="AQ9" s="30"/>
      <c r="AR9" s="30"/>
      <c r="AS9" s="30"/>
      <c r="AT9" s="30" t="s">
        <v>31</v>
      </c>
      <c r="AU9" s="30"/>
      <c r="AV9" s="30"/>
      <c r="AW9" s="30"/>
      <c r="AX9" s="30"/>
      <c r="AY9" s="30"/>
      <c r="AZ9" s="30"/>
      <c r="BA9" s="30"/>
      <c r="BB9" s="30" t="s">
        <v>34</v>
      </c>
      <c r="BC9" s="30"/>
      <c r="BD9" s="30"/>
      <c r="BE9" s="30"/>
      <c r="BF9" s="30"/>
      <c r="BG9" s="30"/>
      <c r="BH9" s="30"/>
      <c r="BI9" s="30"/>
      <c r="BJ9" s="3"/>
      <c r="BK9" s="3"/>
      <c r="BL9" s="42" t="s">
        <v>35</v>
      </c>
      <c r="BM9" s="43"/>
      <c r="BN9" s="44" t="s">
        <v>37</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65.62</v>
      </c>
      <c r="J10" s="37"/>
      <c r="K10" s="37"/>
      <c r="L10" s="37"/>
      <c r="M10" s="37"/>
      <c r="N10" s="37"/>
      <c r="O10" s="37"/>
      <c r="P10" s="37">
        <f>データ!P6</f>
        <v>19</v>
      </c>
      <c r="Q10" s="37"/>
      <c r="R10" s="37"/>
      <c r="S10" s="37"/>
      <c r="T10" s="37"/>
      <c r="U10" s="37"/>
      <c r="V10" s="37"/>
      <c r="W10" s="37">
        <f>データ!Q6</f>
        <v>96.19</v>
      </c>
      <c r="X10" s="37"/>
      <c r="Y10" s="37"/>
      <c r="Z10" s="37"/>
      <c r="AA10" s="37"/>
      <c r="AB10" s="37"/>
      <c r="AC10" s="37"/>
      <c r="AD10" s="36">
        <f>データ!R6</f>
        <v>2310</v>
      </c>
      <c r="AE10" s="36"/>
      <c r="AF10" s="36"/>
      <c r="AG10" s="36"/>
      <c r="AH10" s="36"/>
      <c r="AI10" s="36"/>
      <c r="AJ10" s="36"/>
      <c r="AK10" s="2"/>
      <c r="AL10" s="36">
        <f>データ!V6</f>
        <v>4210</v>
      </c>
      <c r="AM10" s="36"/>
      <c r="AN10" s="36"/>
      <c r="AO10" s="36"/>
      <c r="AP10" s="36"/>
      <c r="AQ10" s="36"/>
      <c r="AR10" s="36"/>
      <c r="AS10" s="36"/>
      <c r="AT10" s="37">
        <f>データ!W6</f>
        <v>1.65</v>
      </c>
      <c r="AU10" s="37"/>
      <c r="AV10" s="37"/>
      <c r="AW10" s="37"/>
      <c r="AX10" s="37"/>
      <c r="AY10" s="37"/>
      <c r="AZ10" s="37"/>
      <c r="BA10" s="37"/>
      <c r="BB10" s="37">
        <f>データ!X6</f>
        <v>2551.52</v>
      </c>
      <c r="BC10" s="37"/>
      <c r="BD10" s="37"/>
      <c r="BE10" s="37"/>
      <c r="BF10" s="37"/>
      <c r="BG10" s="37"/>
      <c r="BH10" s="37"/>
      <c r="BI10" s="37"/>
      <c r="BJ10" s="2"/>
      <c r="BK10" s="2"/>
      <c r="BL10" s="46" t="s">
        <v>38</v>
      </c>
      <c r="BM10" s="47"/>
      <c r="BN10" s="48" t="s">
        <v>5</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39</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29</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40</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112</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42</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113</v>
      </c>
      <c r="BM47" s="67"/>
      <c r="BN47" s="67"/>
      <c r="BO47" s="67"/>
      <c r="BP47" s="67"/>
      <c r="BQ47" s="67"/>
      <c r="BR47" s="67"/>
      <c r="BS47" s="67"/>
      <c r="BT47" s="67"/>
      <c r="BU47" s="67"/>
      <c r="BV47" s="67"/>
      <c r="BW47" s="67"/>
      <c r="BX47" s="67"/>
      <c r="BY47" s="67"/>
      <c r="BZ47" s="6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15">
      <c r="A60" s="2"/>
      <c r="B60" s="57" t="s">
        <v>11</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10</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114</v>
      </c>
      <c r="BM66" s="67"/>
      <c r="BN66" s="67"/>
      <c r="BO66" s="67"/>
      <c r="BP66" s="67"/>
      <c r="BQ66" s="67"/>
      <c r="BR66" s="67"/>
      <c r="BS66" s="67"/>
      <c r="BT66" s="67"/>
      <c r="BU66" s="67"/>
      <c r="BV66" s="67"/>
      <c r="BW66" s="67"/>
      <c r="BX66" s="67"/>
      <c r="BY66" s="67"/>
      <c r="BZ66" s="6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15">
      <c r="C83" s="50" t="s">
        <v>43</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6" t="s">
        <v>44</v>
      </c>
      <c r="C84" s="6"/>
      <c r="D84" s="6"/>
      <c r="E84" s="6" t="s">
        <v>46</v>
      </c>
      <c r="F84" s="6" t="s">
        <v>47</v>
      </c>
      <c r="G84" s="6" t="s">
        <v>48</v>
      </c>
      <c r="H84" s="6" t="s">
        <v>41</v>
      </c>
      <c r="I84" s="6" t="s">
        <v>9</v>
      </c>
      <c r="J84" s="6" t="s">
        <v>49</v>
      </c>
      <c r="K84" s="6" t="s">
        <v>50</v>
      </c>
      <c r="L84" s="6" t="s">
        <v>33</v>
      </c>
      <c r="M84" s="6" t="s">
        <v>36</v>
      </c>
      <c r="N84" s="6" t="s">
        <v>52</v>
      </c>
      <c r="O84" s="6" t="s">
        <v>54</v>
      </c>
    </row>
    <row r="85" spans="1:78" hidden="1" x14ac:dyDescent="0.15">
      <c r="B85" s="6"/>
      <c r="C85" s="6"/>
      <c r="D85" s="6"/>
      <c r="E85" s="6" t="str">
        <f>データ!AI6</f>
        <v>【104.16】</v>
      </c>
      <c r="F85" s="6" t="str">
        <f>データ!AT6</f>
        <v>【128.23】</v>
      </c>
      <c r="G85" s="6" t="str">
        <f>データ!BE6</f>
        <v>【34.77】</v>
      </c>
      <c r="H85" s="6" t="str">
        <f>データ!BP6</f>
        <v>【786.37】</v>
      </c>
      <c r="I85" s="6" t="str">
        <f>データ!CA6</f>
        <v>【60.65】</v>
      </c>
      <c r="J85" s="6" t="str">
        <f>データ!CL6</f>
        <v>【256.97】</v>
      </c>
      <c r="K85" s="6" t="str">
        <f>データ!CW6</f>
        <v>【61.14】</v>
      </c>
      <c r="L85" s="6" t="str">
        <f>データ!DH6</f>
        <v>【86.91】</v>
      </c>
      <c r="M85" s="6" t="str">
        <f>データ!DS6</f>
        <v>【24.95】</v>
      </c>
      <c r="N85" s="6" t="str">
        <f>データ!ED6</f>
        <v>【0.00】</v>
      </c>
      <c r="O85" s="6" t="str">
        <f>データ!EO6</f>
        <v>【0.03】</v>
      </c>
    </row>
  </sheetData>
  <sheetProtection algorithmName="SHA-512" hashValue="x6nzPMwXI3TctCGrozsv9Ax/MSd9snwX+N5dqTH/2UrGnQX6pwGwxQNo44XZCSqGpFYRoHbqGBLL8JJaBo2mog==" saltValue="TLFyG+aeiYRAV8t6CctxgQ=="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R13"/>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20</v>
      </c>
      <c r="B3" s="16" t="s">
        <v>32</v>
      </c>
      <c r="C3" s="16" t="s">
        <v>58</v>
      </c>
      <c r="D3" s="16" t="s">
        <v>59</v>
      </c>
      <c r="E3" s="16" t="s">
        <v>4</v>
      </c>
      <c r="F3" s="16" t="s">
        <v>3</v>
      </c>
      <c r="G3" s="16" t="s">
        <v>25</v>
      </c>
      <c r="H3" s="74" t="s">
        <v>60</v>
      </c>
      <c r="I3" s="75"/>
      <c r="J3" s="75"/>
      <c r="K3" s="75"/>
      <c r="L3" s="75"/>
      <c r="M3" s="75"/>
      <c r="N3" s="75"/>
      <c r="O3" s="75"/>
      <c r="P3" s="75"/>
      <c r="Q3" s="75"/>
      <c r="R3" s="75"/>
      <c r="S3" s="75"/>
      <c r="T3" s="75"/>
      <c r="U3" s="75"/>
      <c r="V3" s="75"/>
      <c r="W3" s="75"/>
      <c r="X3" s="76"/>
      <c r="Y3" s="72"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11</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61</v>
      </c>
      <c r="B4" s="17"/>
      <c r="C4" s="17"/>
      <c r="D4" s="17"/>
      <c r="E4" s="17"/>
      <c r="F4" s="17"/>
      <c r="G4" s="17"/>
      <c r="H4" s="77"/>
      <c r="I4" s="78"/>
      <c r="J4" s="78"/>
      <c r="K4" s="78"/>
      <c r="L4" s="78"/>
      <c r="M4" s="78"/>
      <c r="N4" s="78"/>
      <c r="O4" s="78"/>
      <c r="P4" s="78"/>
      <c r="Q4" s="78"/>
      <c r="R4" s="78"/>
      <c r="S4" s="78"/>
      <c r="T4" s="78"/>
      <c r="U4" s="78"/>
      <c r="V4" s="78"/>
      <c r="W4" s="78"/>
      <c r="X4" s="79"/>
      <c r="Y4" s="73" t="s">
        <v>51</v>
      </c>
      <c r="Z4" s="73"/>
      <c r="AA4" s="73"/>
      <c r="AB4" s="73"/>
      <c r="AC4" s="73"/>
      <c r="AD4" s="73"/>
      <c r="AE4" s="73"/>
      <c r="AF4" s="73"/>
      <c r="AG4" s="73"/>
      <c r="AH4" s="73"/>
      <c r="AI4" s="73"/>
      <c r="AJ4" s="73" t="s">
        <v>45</v>
      </c>
      <c r="AK4" s="73"/>
      <c r="AL4" s="73"/>
      <c r="AM4" s="73"/>
      <c r="AN4" s="73"/>
      <c r="AO4" s="73"/>
      <c r="AP4" s="73"/>
      <c r="AQ4" s="73"/>
      <c r="AR4" s="73"/>
      <c r="AS4" s="73"/>
      <c r="AT4" s="73"/>
      <c r="AU4" s="73" t="s">
        <v>28</v>
      </c>
      <c r="AV4" s="73"/>
      <c r="AW4" s="73"/>
      <c r="AX4" s="73"/>
      <c r="AY4" s="73"/>
      <c r="AZ4" s="73"/>
      <c r="BA4" s="73"/>
      <c r="BB4" s="73"/>
      <c r="BC4" s="73"/>
      <c r="BD4" s="73"/>
      <c r="BE4" s="73"/>
      <c r="BF4" s="73" t="s">
        <v>63</v>
      </c>
      <c r="BG4" s="73"/>
      <c r="BH4" s="73"/>
      <c r="BI4" s="73"/>
      <c r="BJ4" s="73"/>
      <c r="BK4" s="73"/>
      <c r="BL4" s="73"/>
      <c r="BM4" s="73"/>
      <c r="BN4" s="73"/>
      <c r="BO4" s="73"/>
      <c r="BP4" s="73"/>
      <c r="BQ4" s="73" t="s">
        <v>15</v>
      </c>
      <c r="BR4" s="73"/>
      <c r="BS4" s="73"/>
      <c r="BT4" s="73"/>
      <c r="BU4" s="73"/>
      <c r="BV4" s="73"/>
      <c r="BW4" s="73"/>
      <c r="BX4" s="73"/>
      <c r="BY4" s="73"/>
      <c r="BZ4" s="73"/>
      <c r="CA4" s="73"/>
      <c r="CB4" s="73" t="s">
        <v>62</v>
      </c>
      <c r="CC4" s="73"/>
      <c r="CD4" s="73"/>
      <c r="CE4" s="73"/>
      <c r="CF4" s="73"/>
      <c r="CG4" s="73"/>
      <c r="CH4" s="73"/>
      <c r="CI4" s="73"/>
      <c r="CJ4" s="73"/>
      <c r="CK4" s="73"/>
      <c r="CL4" s="73"/>
      <c r="CM4" s="73" t="s">
        <v>1</v>
      </c>
      <c r="CN4" s="73"/>
      <c r="CO4" s="73"/>
      <c r="CP4" s="73"/>
      <c r="CQ4" s="73"/>
      <c r="CR4" s="73"/>
      <c r="CS4" s="73"/>
      <c r="CT4" s="73"/>
      <c r="CU4" s="73"/>
      <c r="CV4" s="73"/>
      <c r="CW4" s="73"/>
      <c r="CX4" s="73" t="s">
        <v>64</v>
      </c>
      <c r="CY4" s="73"/>
      <c r="CZ4" s="73"/>
      <c r="DA4" s="73"/>
      <c r="DB4" s="73"/>
      <c r="DC4" s="73"/>
      <c r="DD4" s="73"/>
      <c r="DE4" s="73"/>
      <c r="DF4" s="73"/>
      <c r="DG4" s="73"/>
      <c r="DH4" s="73"/>
      <c r="DI4" s="73" t="s">
        <v>65</v>
      </c>
      <c r="DJ4" s="73"/>
      <c r="DK4" s="73"/>
      <c r="DL4" s="73"/>
      <c r="DM4" s="73"/>
      <c r="DN4" s="73"/>
      <c r="DO4" s="73"/>
      <c r="DP4" s="73"/>
      <c r="DQ4" s="73"/>
      <c r="DR4" s="73"/>
      <c r="DS4" s="73"/>
      <c r="DT4" s="73" t="s">
        <v>66</v>
      </c>
      <c r="DU4" s="73"/>
      <c r="DV4" s="73"/>
      <c r="DW4" s="73"/>
      <c r="DX4" s="73"/>
      <c r="DY4" s="73"/>
      <c r="DZ4" s="73"/>
      <c r="EA4" s="73"/>
      <c r="EB4" s="73"/>
      <c r="EC4" s="73"/>
      <c r="ED4" s="73"/>
      <c r="EE4" s="73" t="s">
        <v>67</v>
      </c>
      <c r="EF4" s="73"/>
      <c r="EG4" s="73"/>
      <c r="EH4" s="73"/>
      <c r="EI4" s="73"/>
      <c r="EJ4" s="73"/>
      <c r="EK4" s="73"/>
      <c r="EL4" s="73"/>
      <c r="EM4" s="73"/>
      <c r="EN4" s="73"/>
      <c r="EO4" s="73"/>
    </row>
    <row r="5" spans="1:148" x14ac:dyDescent="0.15">
      <c r="A5" s="14" t="s">
        <v>68</v>
      </c>
      <c r="B5" s="18"/>
      <c r="C5" s="18"/>
      <c r="D5" s="18"/>
      <c r="E5" s="18"/>
      <c r="F5" s="18"/>
      <c r="G5" s="18"/>
      <c r="H5" s="23" t="s">
        <v>57</v>
      </c>
      <c r="I5" s="23" t="s">
        <v>69</v>
      </c>
      <c r="J5" s="23" t="s">
        <v>70</v>
      </c>
      <c r="K5" s="23" t="s">
        <v>71</v>
      </c>
      <c r="L5" s="23" t="s">
        <v>72</v>
      </c>
      <c r="M5" s="23" t="s">
        <v>6</v>
      </c>
      <c r="N5" s="23" t="s">
        <v>73</v>
      </c>
      <c r="O5" s="23" t="s">
        <v>74</v>
      </c>
      <c r="P5" s="23" t="s">
        <v>75</v>
      </c>
      <c r="Q5" s="23" t="s">
        <v>76</v>
      </c>
      <c r="R5" s="23" t="s">
        <v>77</v>
      </c>
      <c r="S5" s="23" t="s">
        <v>78</v>
      </c>
      <c r="T5" s="23" t="s">
        <v>79</v>
      </c>
      <c r="U5" s="23" t="s">
        <v>0</v>
      </c>
      <c r="V5" s="23" t="s">
        <v>80</v>
      </c>
      <c r="W5" s="23" t="s">
        <v>81</v>
      </c>
      <c r="X5" s="23" t="s">
        <v>82</v>
      </c>
      <c r="Y5" s="23" t="s">
        <v>83</v>
      </c>
      <c r="Z5" s="23" t="s">
        <v>84</v>
      </c>
      <c r="AA5" s="23" t="s">
        <v>85</v>
      </c>
      <c r="AB5" s="23" t="s">
        <v>86</v>
      </c>
      <c r="AC5" s="23" t="s">
        <v>87</v>
      </c>
      <c r="AD5" s="23" t="s">
        <v>89</v>
      </c>
      <c r="AE5" s="23" t="s">
        <v>90</v>
      </c>
      <c r="AF5" s="23" t="s">
        <v>91</v>
      </c>
      <c r="AG5" s="23" t="s">
        <v>92</v>
      </c>
      <c r="AH5" s="23" t="s">
        <v>93</v>
      </c>
      <c r="AI5" s="23" t="s">
        <v>44</v>
      </c>
      <c r="AJ5" s="23" t="s">
        <v>83</v>
      </c>
      <c r="AK5" s="23" t="s">
        <v>84</v>
      </c>
      <c r="AL5" s="23" t="s">
        <v>85</v>
      </c>
      <c r="AM5" s="23" t="s">
        <v>86</v>
      </c>
      <c r="AN5" s="23" t="s">
        <v>87</v>
      </c>
      <c r="AO5" s="23" t="s">
        <v>89</v>
      </c>
      <c r="AP5" s="23" t="s">
        <v>90</v>
      </c>
      <c r="AQ5" s="23" t="s">
        <v>91</v>
      </c>
      <c r="AR5" s="23" t="s">
        <v>92</v>
      </c>
      <c r="AS5" s="23" t="s">
        <v>93</v>
      </c>
      <c r="AT5" s="23" t="s">
        <v>88</v>
      </c>
      <c r="AU5" s="23" t="s">
        <v>83</v>
      </c>
      <c r="AV5" s="23" t="s">
        <v>84</v>
      </c>
      <c r="AW5" s="23" t="s">
        <v>85</v>
      </c>
      <c r="AX5" s="23" t="s">
        <v>86</v>
      </c>
      <c r="AY5" s="23" t="s">
        <v>87</v>
      </c>
      <c r="AZ5" s="23" t="s">
        <v>89</v>
      </c>
      <c r="BA5" s="23" t="s">
        <v>90</v>
      </c>
      <c r="BB5" s="23" t="s">
        <v>91</v>
      </c>
      <c r="BC5" s="23" t="s">
        <v>92</v>
      </c>
      <c r="BD5" s="23" t="s">
        <v>93</v>
      </c>
      <c r="BE5" s="23" t="s">
        <v>88</v>
      </c>
      <c r="BF5" s="23" t="s">
        <v>83</v>
      </c>
      <c r="BG5" s="23" t="s">
        <v>84</v>
      </c>
      <c r="BH5" s="23" t="s">
        <v>85</v>
      </c>
      <c r="BI5" s="23" t="s">
        <v>86</v>
      </c>
      <c r="BJ5" s="23" t="s">
        <v>87</v>
      </c>
      <c r="BK5" s="23" t="s">
        <v>89</v>
      </c>
      <c r="BL5" s="23" t="s">
        <v>90</v>
      </c>
      <c r="BM5" s="23" t="s">
        <v>91</v>
      </c>
      <c r="BN5" s="23" t="s">
        <v>92</v>
      </c>
      <c r="BO5" s="23" t="s">
        <v>93</v>
      </c>
      <c r="BP5" s="23" t="s">
        <v>88</v>
      </c>
      <c r="BQ5" s="23" t="s">
        <v>83</v>
      </c>
      <c r="BR5" s="23" t="s">
        <v>84</v>
      </c>
      <c r="BS5" s="23" t="s">
        <v>85</v>
      </c>
      <c r="BT5" s="23" t="s">
        <v>86</v>
      </c>
      <c r="BU5" s="23" t="s">
        <v>87</v>
      </c>
      <c r="BV5" s="23" t="s">
        <v>89</v>
      </c>
      <c r="BW5" s="23" t="s">
        <v>90</v>
      </c>
      <c r="BX5" s="23" t="s">
        <v>91</v>
      </c>
      <c r="BY5" s="23" t="s">
        <v>92</v>
      </c>
      <c r="BZ5" s="23" t="s">
        <v>93</v>
      </c>
      <c r="CA5" s="23" t="s">
        <v>88</v>
      </c>
      <c r="CB5" s="23" t="s">
        <v>83</v>
      </c>
      <c r="CC5" s="23" t="s">
        <v>84</v>
      </c>
      <c r="CD5" s="23" t="s">
        <v>85</v>
      </c>
      <c r="CE5" s="23" t="s">
        <v>86</v>
      </c>
      <c r="CF5" s="23" t="s">
        <v>87</v>
      </c>
      <c r="CG5" s="23" t="s">
        <v>89</v>
      </c>
      <c r="CH5" s="23" t="s">
        <v>90</v>
      </c>
      <c r="CI5" s="23" t="s">
        <v>91</v>
      </c>
      <c r="CJ5" s="23" t="s">
        <v>92</v>
      </c>
      <c r="CK5" s="23" t="s">
        <v>93</v>
      </c>
      <c r="CL5" s="23" t="s">
        <v>88</v>
      </c>
      <c r="CM5" s="23" t="s">
        <v>83</v>
      </c>
      <c r="CN5" s="23" t="s">
        <v>84</v>
      </c>
      <c r="CO5" s="23" t="s">
        <v>85</v>
      </c>
      <c r="CP5" s="23" t="s">
        <v>86</v>
      </c>
      <c r="CQ5" s="23" t="s">
        <v>87</v>
      </c>
      <c r="CR5" s="23" t="s">
        <v>89</v>
      </c>
      <c r="CS5" s="23" t="s">
        <v>90</v>
      </c>
      <c r="CT5" s="23" t="s">
        <v>91</v>
      </c>
      <c r="CU5" s="23" t="s">
        <v>92</v>
      </c>
      <c r="CV5" s="23" t="s">
        <v>93</v>
      </c>
      <c r="CW5" s="23" t="s">
        <v>88</v>
      </c>
      <c r="CX5" s="23" t="s">
        <v>83</v>
      </c>
      <c r="CY5" s="23" t="s">
        <v>84</v>
      </c>
      <c r="CZ5" s="23" t="s">
        <v>85</v>
      </c>
      <c r="DA5" s="23" t="s">
        <v>86</v>
      </c>
      <c r="DB5" s="23" t="s">
        <v>87</v>
      </c>
      <c r="DC5" s="23" t="s">
        <v>89</v>
      </c>
      <c r="DD5" s="23" t="s">
        <v>90</v>
      </c>
      <c r="DE5" s="23" t="s">
        <v>91</v>
      </c>
      <c r="DF5" s="23" t="s">
        <v>92</v>
      </c>
      <c r="DG5" s="23" t="s">
        <v>93</v>
      </c>
      <c r="DH5" s="23" t="s">
        <v>88</v>
      </c>
      <c r="DI5" s="23" t="s">
        <v>83</v>
      </c>
      <c r="DJ5" s="23" t="s">
        <v>84</v>
      </c>
      <c r="DK5" s="23" t="s">
        <v>85</v>
      </c>
      <c r="DL5" s="23" t="s">
        <v>86</v>
      </c>
      <c r="DM5" s="23" t="s">
        <v>87</v>
      </c>
      <c r="DN5" s="23" t="s">
        <v>89</v>
      </c>
      <c r="DO5" s="23" t="s">
        <v>90</v>
      </c>
      <c r="DP5" s="23" t="s">
        <v>91</v>
      </c>
      <c r="DQ5" s="23" t="s">
        <v>92</v>
      </c>
      <c r="DR5" s="23" t="s">
        <v>93</v>
      </c>
      <c r="DS5" s="23" t="s">
        <v>88</v>
      </c>
      <c r="DT5" s="23" t="s">
        <v>83</v>
      </c>
      <c r="DU5" s="23" t="s">
        <v>84</v>
      </c>
      <c r="DV5" s="23" t="s">
        <v>85</v>
      </c>
      <c r="DW5" s="23" t="s">
        <v>86</v>
      </c>
      <c r="DX5" s="23" t="s">
        <v>87</v>
      </c>
      <c r="DY5" s="23" t="s">
        <v>89</v>
      </c>
      <c r="DZ5" s="23" t="s">
        <v>90</v>
      </c>
      <c r="EA5" s="23" t="s">
        <v>91</v>
      </c>
      <c r="EB5" s="23" t="s">
        <v>92</v>
      </c>
      <c r="EC5" s="23" t="s">
        <v>93</v>
      </c>
      <c r="ED5" s="23" t="s">
        <v>88</v>
      </c>
      <c r="EE5" s="23" t="s">
        <v>83</v>
      </c>
      <c r="EF5" s="23" t="s">
        <v>84</v>
      </c>
      <c r="EG5" s="23" t="s">
        <v>85</v>
      </c>
      <c r="EH5" s="23" t="s">
        <v>86</v>
      </c>
      <c r="EI5" s="23" t="s">
        <v>87</v>
      </c>
      <c r="EJ5" s="23" t="s">
        <v>89</v>
      </c>
      <c r="EK5" s="23" t="s">
        <v>90</v>
      </c>
      <c r="EL5" s="23" t="s">
        <v>91</v>
      </c>
      <c r="EM5" s="23" t="s">
        <v>92</v>
      </c>
      <c r="EN5" s="23" t="s">
        <v>93</v>
      </c>
      <c r="EO5" s="23" t="s">
        <v>88</v>
      </c>
    </row>
    <row r="6" spans="1:148" s="13" customFormat="1" x14ac:dyDescent="0.15">
      <c r="A6" s="14" t="s">
        <v>94</v>
      </c>
      <c r="B6" s="19">
        <f t="shared" ref="B6:X6" si="1">B7</f>
        <v>2021</v>
      </c>
      <c r="C6" s="19">
        <f t="shared" si="1"/>
        <v>103454</v>
      </c>
      <c r="D6" s="19">
        <f t="shared" si="1"/>
        <v>46</v>
      </c>
      <c r="E6" s="19">
        <f t="shared" si="1"/>
        <v>17</v>
      </c>
      <c r="F6" s="19">
        <f t="shared" si="1"/>
        <v>5</v>
      </c>
      <c r="G6" s="19">
        <f t="shared" si="1"/>
        <v>0</v>
      </c>
      <c r="H6" s="19" t="str">
        <f t="shared" si="1"/>
        <v>群馬県　吉岡町</v>
      </c>
      <c r="I6" s="19" t="str">
        <f t="shared" si="1"/>
        <v>法適用</v>
      </c>
      <c r="J6" s="19" t="str">
        <f t="shared" si="1"/>
        <v>下水道事業</v>
      </c>
      <c r="K6" s="19" t="str">
        <f t="shared" si="1"/>
        <v>農業集落排水</v>
      </c>
      <c r="L6" s="19" t="str">
        <f t="shared" si="1"/>
        <v>F2</v>
      </c>
      <c r="M6" s="19" t="str">
        <f t="shared" si="1"/>
        <v>非設置</v>
      </c>
      <c r="N6" s="24" t="str">
        <f t="shared" si="1"/>
        <v>-</v>
      </c>
      <c r="O6" s="24">
        <f t="shared" si="1"/>
        <v>65.62</v>
      </c>
      <c r="P6" s="24">
        <f t="shared" si="1"/>
        <v>19</v>
      </c>
      <c r="Q6" s="24">
        <f t="shared" si="1"/>
        <v>96.19</v>
      </c>
      <c r="R6" s="24">
        <f t="shared" si="1"/>
        <v>2310</v>
      </c>
      <c r="S6" s="24">
        <f t="shared" si="1"/>
        <v>22111</v>
      </c>
      <c r="T6" s="24">
        <f t="shared" si="1"/>
        <v>20.46</v>
      </c>
      <c r="U6" s="24">
        <f t="shared" si="1"/>
        <v>1080.69</v>
      </c>
      <c r="V6" s="24">
        <f t="shared" si="1"/>
        <v>4210</v>
      </c>
      <c r="W6" s="24">
        <f t="shared" si="1"/>
        <v>1.65</v>
      </c>
      <c r="X6" s="24">
        <f t="shared" si="1"/>
        <v>2551.52</v>
      </c>
      <c r="Y6" s="28" t="str">
        <f t="shared" ref="Y6:AH6" si="2">IF(Y7="",NA(),Y7)</f>
        <v>-</v>
      </c>
      <c r="Z6" s="28" t="str">
        <f t="shared" si="2"/>
        <v>-</v>
      </c>
      <c r="AA6" s="28" t="str">
        <f t="shared" si="2"/>
        <v>-</v>
      </c>
      <c r="AB6" s="28">
        <f t="shared" si="2"/>
        <v>105.66</v>
      </c>
      <c r="AC6" s="28">
        <f t="shared" si="2"/>
        <v>102.7</v>
      </c>
      <c r="AD6" s="28" t="str">
        <f t="shared" si="2"/>
        <v>-</v>
      </c>
      <c r="AE6" s="28" t="str">
        <f t="shared" si="2"/>
        <v>-</v>
      </c>
      <c r="AF6" s="28" t="str">
        <f t="shared" si="2"/>
        <v>-</v>
      </c>
      <c r="AG6" s="28">
        <f t="shared" si="2"/>
        <v>106.37</v>
      </c>
      <c r="AH6" s="28">
        <f t="shared" si="2"/>
        <v>106.07</v>
      </c>
      <c r="AI6" s="24" t="str">
        <f>IF(AI7="","",IF(AI7="-","【-】","【"&amp;SUBSTITUTE(TEXT(AI7,"#,##0.00"),"-","△")&amp;"】"))</f>
        <v>【104.16】</v>
      </c>
      <c r="AJ6" s="28" t="str">
        <f t="shared" ref="AJ6:AS6" si="3">IF(AJ7="",NA(),AJ7)</f>
        <v>-</v>
      </c>
      <c r="AK6" s="28" t="str">
        <f t="shared" si="3"/>
        <v>-</v>
      </c>
      <c r="AL6" s="28" t="str">
        <f t="shared" si="3"/>
        <v>-</v>
      </c>
      <c r="AM6" s="24">
        <f t="shared" si="3"/>
        <v>0</v>
      </c>
      <c r="AN6" s="24">
        <f t="shared" si="3"/>
        <v>0</v>
      </c>
      <c r="AO6" s="28" t="str">
        <f t="shared" si="3"/>
        <v>-</v>
      </c>
      <c r="AP6" s="28" t="str">
        <f t="shared" si="3"/>
        <v>-</v>
      </c>
      <c r="AQ6" s="28" t="str">
        <f t="shared" si="3"/>
        <v>-</v>
      </c>
      <c r="AR6" s="28">
        <f t="shared" si="3"/>
        <v>139.02000000000001</v>
      </c>
      <c r="AS6" s="28">
        <f t="shared" si="3"/>
        <v>132.04</v>
      </c>
      <c r="AT6" s="24" t="str">
        <f>IF(AT7="","",IF(AT7="-","【-】","【"&amp;SUBSTITUTE(TEXT(AT7,"#,##0.00"),"-","△")&amp;"】"))</f>
        <v>【128.23】</v>
      </c>
      <c r="AU6" s="28" t="str">
        <f t="shared" ref="AU6:BD6" si="4">IF(AU7="",NA(),AU7)</f>
        <v>-</v>
      </c>
      <c r="AV6" s="28" t="str">
        <f t="shared" si="4"/>
        <v>-</v>
      </c>
      <c r="AW6" s="28" t="str">
        <f t="shared" si="4"/>
        <v>-</v>
      </c>
      <c r="AX6" s="28">
        <f t="shared" si="4"/>
        <v>22.29</v>
      </c>
      <c r="AY6" s="28">
        <f t="shared" si="4"/>
        <v>47.67</v>
      </c>
      <c r="AZ6" s="28" t="str">
        <f t="shared" si="4"/>
        <v>-</v>
      </c>
      <c r="BA6" s="28" t="str">
        <f t="shared" si="4"/>
        <v>-</v>
      </c>
      <c r="BB6" s="28" t="str">
        <f t="shared" si="4"/>
        <v>-</v>
      </c>
      <c r="BC6" s="28">
        <f t="shared" si="4"/>
        <v>29.13</v>
      </c>
      <c r="BD6" s="28">
        <f t="shared" si="4"/>
        <v>35.69</v>
      </c>
      <c r="BE6" s="24" t="str">
        <f>IF(BE7="","",IF(BE7="-","【-】","【"&amp;SUBSTITUTE(TEXT(BE7,"#,##0.00"),"-","△")&amp;"】"))</f>
        <v>【34.77】</v>
      </c>
      <c r="BF6" s="28" t="str">
        <f t="shared" ref="BF6:BO6" si="5">IF(BF7="",NA(),BF7)</f>
        <v>-</v>
      </c>
      <c r="BG6" s="28" t="str">
        <f t="shared" si="5"/>
        <v>-</v>
      </c>
      <c r="BH6" s="28" t="str">
        <f t="shared" si="5"/>
        <v>-</v>
      </c>
      <c r="BI6" s="28">
        <f t="shared" si="5"/>
        <v>2399.79</v>
      </c>
      <c r="BJ6" s="28">
        <f t="shared" si="5"/>
        <v>2185.86</v>
      </c>
      <c r="BK6" s="28" t="str">
        <f t="shared" si="5"/>
        <v>-</v>
      </c>
      <c r="BL6" s="28" t="str">
        <f t="shared" si="5"/>
        <v>-</v>
      </c>
      <c r="BM6" s="28" t="str">
        <f t="shared" si="5"/>
        <v>-</v>
      </c>
      <c r="BN6" s="28">
        <f t="shared" si="5"/>
        <v>867.83</v>
      </c>
      <c r="BO6" s="28">
        <f t="shared" si="5"/>
        <v>791.76</v>
      </c>
      <c r="BP6" s="24" t="str">
        <f>IF(BP7="","",IF(BP7="-","【-】","【"&amp;SUBSTITUTE(TEXT(BP7,"#,##0.00"),"-","△")&amp;"】"))</f>
        <v>【786.37】</v>
      </c>
      <c r="BQ6" s="28" t="str">
        <f t="shared" ref="BQ6:BZ6" si="6">IF(BQ7="",NA(),BQ7)</f>
        <v>-</v>
      </c>
      <c r="BR6" s="28" t="str">
        <f t="shared" si="6"/>
        <v>-</v>
      </c>
      <c r="BS6" s="28" t="str">
        <f t="shared" si="6"/>
        <v>-</v>
      </c>
      <c r="BT6" s="28">
        <f t="shared" si="6"/>
        <v>61.52</v>
      </c>
      <c r="BU6" s="28">
        <f t="shared" si="6"/>
        <v>62.87</v>
      </c>
      <c r="BV6" s="28" t="str">
        <f t="shared" si="6"/>
        <v>-</v>
      </c>
      <c r="BW6" s="28" t="str">
        <f t="shared" si="6"/>
        <v>-</v>
      </c>
      <c r="BX6" s="28" t="str">
        <f t="shared" si="6"/>
        <v>-</v>
      </c>
      <c r="BY6" s="28">
        <f t="shared" si="6"/>
        <v>57.08</v>
      </c>
      <c r="BZ6" s="28">
        <f t="shared" si="6"/>
        <v>56.26</v>
      </c>
      <c r="CA6" s="24" t="str">
        <f>IF(CA7="","",IF(CA7="-","【-】","【"&amp;SUBSTITUTE(TEXT(CA7,"#,##0.00"),"-","△")&amp;"】"))</f>
        <v>【60.65】</v>
      </c>
      <c r="CB6" s="28" t="str">
        <f t="shared" ref="CB6:CK6" si="7">IF(CB7="",NA(),CB7)</f>
        <v>-</v>
      </c>
      <c r="CC6" s="28" t="str">
        <f t="shared" si="7"/>
        <v>-</v>
      </c>
      <c r="CD6" s="28" t="str">
        <f t="shared" si="7"/>
        <v>-</v>
      </c>
      <c r="CE6" s="28">
        <f t="shared" si="7"/>
        <v>180.09</v>
      </c>
      <c r="CF6" s="28">
        <f t="shared" si="7"/>
        <v>176.4</v>
      </c>
      <c r="CG6" s="28" t="str">
        <f t="shared" si="7"/>
        <v>-</v>
      </c>
      <c r="CH6" s="28" t="str">
        <f t="shared" si="7"/>
        <v>-</v>
      </c>
      <c r="CI6" s="28" t="str">
        <f t="shared" si="7"/>
        <v>-</v>
      </c>
      <c r="CJ6" s="28">
        <f t="shared" si="7"/>
        <v>274.99</v>
      </c>
      <c r="CK6" s="28">
        <f t="shared" si="7"/>
        <v>282.08999999999997</v>
      </c>
      <c r="CL6" s="24" t="str">
        <f>IF(CL7="","",IF(CL7="-","【-】","【"&amp;SUBSTITUTE(TEXT(CL7,"#,##0.00"),"-","△")&amp;"】"))</f>
        <v>【256.97】</v>
      </c>
      <c r="CM6" s="28" t="str">
        <f t="shared" ref="CM6:CV6" si="8">IF(CM7="",NA(),CM7)</f>
        <v>-</v>
      </c>
      <c r="CN6" s="28" t="str">
        <f t="shared" si="8"/>
        <v>-</v>
      </c>
      <c r="CO6" s="28" t="str">
        <f t="shared" si="8"/>
        <v>-</v>
      </c>
      <c r="CP6" s="28">
        <f t="shared" si="8"/>
        <v>58.32</v>
      </c>
      <c r="CQ6" s="28">
        <f t="shared" si="8"/>
        <v>56.95</v>
      </c>
      <c r="CR6" s="28" t="str">
        <f t="shared" si="8"/>
        <v>-</v>
      </c>
      <c r="CS6" s="28" t="str">
        <f t="shared" si="8"/>
        <v>-</v>
      </c>
      <c r="CT6" s="28" t="str">
        <f t="shared" si="8"/>
        <v>-</v>
      </c>
      <c r="CU6" s="28">
        <f t="shared" si="8"/>
        <v>54.83</v>
      </c>
      <c r="CV6" s="28">
        <f t="shared" si="8"/>
        <v>66.53</v>
      </c>
      <c r="CW6" s="24" t="str">
        <f>IF(CW7="","",IF(CW7="-","【-】","【"&amp;SUBSTITUTE(TEXT(CW7,"#,##0.00"),"-","△")&amp;"】"))</f>
        <v>【61.14】</v>
      </c>
      <c r="CX6" s="28" t="str">
        <f t="shared" ref="CX6:DG6" si="9">IF(CX7="",NA(),CX7)</f>
        <v>-</v>
      </c>
      <c r="CY6" s="28" t="str">
        <f t="shared" si="9"/>
        <v>-</v>
      </c>
      <c r="CZ6" s="28" t="str">
        <f t="shared" si="9"/>
        <v>-</v>
      </c>
      <c r="DA6" s="28">
        <f t="shared" si="9"/>
        <v>72.97</v>
      </c>
      <c r="DB6" s="28">
        <f t="shared" si="9"/>
        <v>73.02</v>
      </c>
      <c r="DC6" s="28" t="str">
        <f t="shared" si="9"/>
        <v>-</v>
      </c>
      <c r="DD6" s="28" t="str">
        <f t="shared" si="9"/>
        <v>-</v>
      </c>
      <c r="DE6" s="28" t="str">
        <f t="shared" si="9"/>
        <v>-</v>
      </c>
      <c r="DF6" s="28">
        <f t="shared" si="9"/>
        <v>84.7</v>
      </c>
      <c r="DG6" s="28">
        <f t="shared" si="9"/>
        <v>84.67</v>
      </c>
      <c r="DH6" s="24" t="str">
        <f>IF(DH7="","",IF(DH7="-","【-】","【"&amp;SUBSTITUTE(TEXT(DH7,"#,##0.00"),"-","△")&amp;"】"))</f>
        <v>【86.91】</v>
      </c>
      <c r="DI6" s="28" t="str">
        <f t="shared" ref="DI6:DR6" si="10">IF(DI7="",NA(),DI7)</f>
        <v>-</v>
      </c>
      <c r="DJ6" s="28" t="str">
        <f t="shared" si="10"/>
        <v>-</v>
      </c>
      <c r="DK6" s="28" t="str">
        <f t="shared" si="10"/>
        <v>-</v>
      </c>
      <c r="DL6" s="28">
        <f t="shared" si="10"/>
        <v>5.87</v>
      </c>
      <c r="DM6" s="28">
        <f t="shared" si="10"/>
        <v>11.74</v>
      </c>
      <c r="DN6" s="28" t="str">
        <f t="shared" si="10"/>
        <v>-</v>
      </c>
      <c r="DO6" s="28" t="str">
        <f t="shared" si="10"/>
        <v>-</v>
      </c>
      <c r="DP6" s="28" t="str">
        <f t="shared" si="10"/>
        <v>-</v>
      </c>
      <c r="DQ6" s="28">
        <f t="shared" si="10"/>
        <v>20.34</v>
      </c>
      <c r="DR6" s="28">
        <f t="shared" si="10"/>
        <v>21.85</v>
      </c>
      <c r="DS6" s="24" t="str">
        <f>IF(DS7="","",IF(DS7="-","【-】","【"&amp;SUBSTITUTE(TEXT(DS7,"#,##0.00"),"-","△")&amp;"】"))</f>
        <v>【24.95】</v>
      </c>
      <c r="DT6" s="28" t="str">
        <f t="shared" ref="DT6:EC6" si="11">IF(DT7="",NA(),DT7)</f>
        <v>-</v>
      </c>
      <c r="DU6" s="28" t="str">
        <f t="shared" si="11"/>
        <v>-</v>
      </c>
      <c r="DV6" s="28" t="str">
        <f t="shared" si="11"/>
        <v>-</v>
      </c>
      <c r="DW6" s="24">
        <f t="shared" si="11"/>
        <v>0</v>
      </c>
      <c r="DX6" s="24">
        <f t="shared" si="11"/>
        <v>0</v>
      </c>
      <c r="DY6" s="28" t="str">
        <f t="shared" si="11"/>
        <v>-</v>
      </c>
      <c r="DZ6" s="28" t="str">
        <f t="shared" si="11"/>
        <v>-</v>
      </c>
      <c r="EA6" s="28" t="str">
        <f t="shared" si="11"/>
        <v>-</v>
      </c>
      <c r="EB6" s="24">
        <f t="shared" si="11"/>
        <v>0</v>
      </c>
      <c r="EC6" s="24">
        <f t="shared" si="11"/>
        <v>0</v>
      </c>
      <c r="ED6" s="24" t="str">
        <f>IF(ED7="","",IF(ED7="-","【-】","【"&amp;SUBSTITUTE(TEXT(ED7,"#,##0.00"),"-","△")&amp;"】"))</f>
        <v>【0.00】</v>
      </c>
      <c r="EE6" s="28" t="str">
        <f t="shared" ref="EE6:EN6" si="12">IF(EE7="",NA(),EE7)</f>
        <v>-</v>
      </c>
      <c r="EF6" s="28" t="str">
        <f t="shared" si="12"/>
        <v>-</v>
      </c>
      <c r="EG6" s="28" t="str">
        <f t="shared" si="12"/>
        <v>-</v>
      </c>
      <c r="EH6" s="24">
        <f t="shared" si="12"/>
        <v>0</v>
      </c>
      <c r="EI6" s="24">
        <f t="shared" si="12"/>
        <v>0</v>
      </c>
      <c r="EJ6" s="28" t="str">
        <f t="shared" si="12"/>
        <v>-</v>
      </c>
      <c r="EK6" s="28" t="str">
        <f t="shared" si="12"/>
        <v>-</v>
      </c>
      <c r="EL6" s="28" t="str">
        <f t="shared" si="12"/>
        <v>-</v>
      </c>
      <c r="EM6" s="28">
        <f t="shared" si="12"/>
        <v>0.25</v>
      </c>
      <c r="EN6" s="28">
        <f t="shared" si="12"/>
        <v>0.05</v>
      </c>
      <c r="EO6" s="24" t="str">
        <f>IF(EO7="","",IF(EO7="-","【-】","【"&amp;SUBSTITUTE(TEXT(EO7,"#,##0.00"),"-","△")&amp;"】"))</f>
        <v>【0.03】</v>
      </c>
    </row>
    <row r="7" spans="1:148" s="13" customFormat="1" x14ac:dyDescent="0.15">
      <c r="A7" s="14"/>
      <c r="B7" s="20">
        <v>2021</v>
      </c>
      <c r="C7" s="20">
        <v>103454</v>
      </c>
      <c r="D7" s="20">
        <v>46</v>
      </c>
      <c r="E7" s="20">
        <v>17</v>
      </c>
      <c r="F7" s="20">
        <v>5</v>
      </c>
      <c r="G7" s="20">
        <v>0</v>
      </c>
      <c r="H7" s="20" t="s">
        <v>96</v>
      </c>
      <c r="I7" s="20" t="s">
        <v>97</v>
      </c>
      <c r="J7" s="20" t="s">
        <v>98</v>
      </c>
      <c r="K7" s="20" t="s">
        <v>99</v>
      </c>
      <c r="L7" s="20" t="s">
        <v>100</v>
      </c>
      <c r="M7" s="20" t="s">
        <v>101</v>
      </c>
      <c r="N7" s="25" t="s">
        <v>102</v>
      </c>
      <c r="O7" s="25">
        <v>65.62</v>
      </c>
      <c r="P7" s="25">
        <v>19</v>
      </c>
      <c r="Q7" s="25">
        <v>96.19</v>
      </c>
      <c r="R7" s="25">
        <v>2310</v>
      </c>
      <c r="S7" s="25">
        <v>22111</v>
      </c>
      <c r="T7" s="25">
        <v>20.46</v>
      </c>
      <c r="U7" s="25">
        <v>1080.69</v>
      </c>
      <c r="V7" s="25">
        <v>4210</v>
      </c>
      <c r="W7" s="25">
        <v>1.65</v>
      </c>
      <c r="X7" s="25">
        <v>2551.52</v>
      </c>
      <c r="Y7" s="25" t="s">
        <v>102</v>
      </c>
      <c r="Z7" s="25" t="s">
        <v>102</v>
      </c>
      <c r="AA7" s="25" t="s">
        <v>102</v>
      </c>
      <c r="AB7" s="25">
        <v>105.66</v>
      </c>
      <c r="AC7" s="25">
        <v>102.7</v>
      </c>
      <c r="AD7" s="25" t="s">
        <v>102</v>
      </c>
      <c r="AE7" s="25" t="s">
        <v>102</v>
      </c>
      <c r="AF7" s="25" t="s">
        <v>102</v>
      </c>
      <c r="AG7" s="25">
        <v>106.37</v>
      </c>
      <c r="AH7" s="25">
        <v>106.07</v>
      </c>
      <c r="AI7" s="25">
        <v>104.16</v>
      </c>
      <c r="AJ7" s="25" t="s">
        <v>102</v>
      </c>
      <c r="AK7" s="25" t="s">
        <v>102</v>
      </c>
      <c r="AL7" s="25" t="s">
        <v>102</v>
      </c>
      <c r="AM7" s="25">
        <v>0</v>
      </c>
      <c r="AN7" s="25">
        <v>0</v>
      </c>
      <c r="AO7" s="25" t="s">
        <v>102</v>
      </c>
      <c r="AP7" s="25" t="s">
        <v>102</v>
      </c>
      <c r="AQ7" s="25" t="s">
        <v>102</v>
      </c>
      <c r="AR7" s="25">
        <v>139.02000000000001</v>
      </c>
      <c r="AS7" s="25">
        <v>132.04</v>
      </c>
      <c r="AT7" s="25">
        <v>128.22999999999999</v>
      </c>
      <c r="AU7" s="25" t="s">
        <v>102</v>
      </c>
      <c r="AV7" s="25" t="s">
        <v>102</v>
      </c>
      <c r="AW7" s="25" t="s">
        <v>102</v>
      </c>
      <c r="AX7" s="25">
        <v>22.29</v>
      </c>
      <c r="AY7" s="25">
        <v>47.67</v>
      </c>
      <c r="AZ7" s="25" t="s">
        <v>102</v>
      </c>
      <c r="BA7" s="25" t="s">
        <v>102</v>
      </c>
      <c r="BB7" s="25" t="s">
        <v>102</v>
      </c>
      <c r="BC7" s="25">
        <v>29.13</v>
      </c>
      <c r="BD7" s="25">
        <v>35.69</v>
      </c>
      <c r="BE7" s="25">
        <v>34.770000000000003</v>
      </c>
      <c r="BF7" s="25" t="s">
        <v>102</v>
      </c>
      <c r="BG7" s="25" t="s">
        <v>102</v>
      </c>
      <c r="BH7" s="25" t="s">
        <v>102</v>
      </c>
      <c r="BI7" s="25">
        <v>2399.79</v>
      </c>
      <c r="BJ7" s="25">
        <v>2185.86</v>
      </c>
      <c r="BK7" s="25" t="s">
        <v>102</v>
      </c>
      <c r="BL7" s="25" t="s">
        <v>102</v>
      </c>
      <c r="BM7" s="25" t="s">
        <v>102</v>
      </c>
      <c r="BN7" s="25">
        <v>867.83</v>
      </c>
      <c r="BO7" s="25">
        <v>791.76</v>
      </c>
      <c r="BP7" s="25">
        <v>786.37</v>
      </c>
      <c r="BQ7" s="25" t="s">
        <v>102</v>
      </c>
      <c r="BR7" s="25" t="s">
        <v>102</v>
      </c>
      <c r="BS7" s="25" t="s">
        <v>102</v>
      </c>
      <c r="BT7" s="25">
        <v>61.52</v>
      </c>
      <c r="BU7" s="25">
        <v>62.87</v>
      </c>
      <c r="BV7" s="25" t="s">
        <v>102</v>
      </c>
      <c r="BW7" s="25" t="s">
        <v>102</v>
      </c>
      <c r="BX7" s="25" t="s">
        <v>102</v>
      </c>
      <c r="BY7" s="25">
        <v>57.08</v>
      </c>
      <c r="BZ7" s="25">
        <v>56.26</v>
      </c>
      <c r="CA7" s="25">
        <v>60.65</v>
      </c>
      <c r="CB7" s="25" t="s">
        <v>102</v>
      </c>
      <c r="CC7" s="25" t="s">
        <v>102</v>
      </c>
      <c r="CD7" s="25" t="s">
        <v>102</v>
      </c>
      <c r="CE7" s="25">
        <v>180.09</v>
      </c>
      <c r="CF7" s="25">
        <v>176.4</v>
      </c>
      <c r="CG7" s="25" t="s">
        <v>102</v>
      </c>
      <c r="CH7" s="25" t="s">
        <v>102</v>
      </c>
      <c r="CI7" s="25" t="s">
        <v>102</v>
      </c>
      <c r="CJ7" s="25">
        <v>274.99</v>
      </c>
      <c r="CK7" s="25">
        <v>282.08999999999997</v>
      </c>
      <c r="CL7" s="25">
        <v>256.97000000000003</v>
      </c>
      <c r="CM7" s="25" t="s">
        <v>102</v>
      </c>
      <c r="CN7" s="25" t="s">
        <v>102</v>
      </c>
      <c r="CO7" s="25" t="s">
        <v>102</v>
      </c>
      <c r="CP7" s="25">
        <v>58.32</v>
      </c>
      <c r="CQ7" s="25">
        <v>56.95</v>
      </c>
      <c r="CR7" s="25" t="s">
        <v>102</v>
      </c>
      <c r="CS7" s="25" t="s">
        <v>102</v>
      </c>
      <c r="CT7" s="25" t="s">
        <v>102</v>
      </c>
      <c r="CU7" s="25">
        <v>54.83</v>
      </c>
      <c r="CV7" s="25">
        <v>66.53</v>
      </c>
      <c r="CW7" s="25">
        <v>61.14</v>
      </c>
      <c r="CX7" s="25" t="s">
        <v>102</v>
      </c>
      <c r="CY7" s="25" t="s">
        <v>102</v>
      </c>
      <c r="CZ7" s="25" t="s">
        <v>102</v>
      </c>
      <c r="DA7" s="25">
        <v>72.97</v>
      </c>
      <c r="DB7" s="25">
        <v>73.02</v>
      </c>
      <c r="DC7" s="25" t="s">
        <v>102</v>
      </c>
      <c r="DD7" s="25" t="s">
        <v>102</v>
      </c>
      <c r="DE7" s="25" t="s">
        <v>102</v>
      </c>
      <c r="DF7" s="25">
        <v>84.7</v>
      </c>
      <c r="DG7" s="25">
        <v>84.67</v>
      </c>
      <c r="DH7" s="25">
        <v>86.91</v>
      </c>
      <c r="DI7" s="25" t="s">
        <v>102</v>
      </c>
      <c r="DJ7" s="25" t="s">
        <v>102</v>
      </c>
      <c r="DK7" s="25" t="s">
        <v>102</v>
      </c>
      <c r="DL7" s="25">
        <v>5.87</v>
      </c>
      <c r="DM7" s="25">
        <v>11.74</v>
      </c>
      <c r="DN7" s="25" t="s">
        <v>102</v>
      </c>
      <c r="DO7" s="25" t="s">
        <v>102</v>
      </c>
      <c r="DP7" s="25" t="s">
        <v>102</v>
      </c>
      <c r="DQ7" s="25">
        <v>20.34</v>
      </c>
      <c r="DR7" s="25">
        <v>21.85</v>
      </c>
      <c r="DS7" s="25">
        <v>24.95</v>
      </c>
      <c r="DT7" s="25" t="s">
        <v>102</v>
      </c>
      <c r="DU7" s="25" t="s">
        <v>102</v>
      </c>
      <c r="DV7" s="25" t="s">
        <v>102</v>
      </c>
      <c r="DW7" s="25">
        <v>0</v>
      </c>
      <c r="DX7" s="25">
        <v>0</v>
      </c>
      <c r="DY7" s="25" t="s">
        <v>102</v>
      </c>
      <c r="DZ7" s="25" t="s">
        <v>102</v>
      </c>
      <c r="EA7" s="25" t="s">
        <v>102</v>
      </c>
      <c r="EB7" s="25">
        <v>0</v>
      </c>
      <c r="EC7" s="25">
        <v>0</v>
      </c>
      <c r="ED7" s="25">
        <v>0</v>
      </c>
      <c r="EE7" s="25" t="s">
        <v>102</v>
      </c>
      <c r="EF7" s="25" t="s">
        <v>102</v>
      </c>
      <c r="EG7" s="25" t="s">
        <v>102</v>
      </c>
      <c r="EH7" s="25">
        <v>0</v>
      </c>
      <c r="EI7" s="25">
        <v>0</v>
      </c>
      <c r="EJ7" s="25" t="s">
        <v>102</v>
      </c>
      <c r="EK7" s="25" t="s">
        <v>102</v>
      </c>
      <c r="EL7" s="25" t="s">
        <v>102</v>
      </c>
      <c r="EM7" s="25">
        <v>0.25</v>
      </c>
      <c r="EN7" s="25">
        <v>0.05</v>
      </c>
      <c r="EO7" s="25">
        <v>0.03</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103</v>
      </c>
      <c r="C9" s="15" t="s">
        <v>95</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32</v>
      </c>
      <c r="B10" s="21">
        <f>DATEVALUE($B7+12-B11&amp;"/1/"&amp;B12)</f>
        <v>47119</v>
      </c>
      <c r="C10" s="21">
        <f>DATEVALUE($B7+12-C11&amp;"/1/"&amp;C12)</f>
        <v>47484</v>
      </c>
      <c r="D10" s="22">
        <f>DATEVALUE($B7+12-D11&amp;"/1/"&amp;D12)</f>
        <v>47849</v>
      </c>
      <c r="E10" s="22">
        <f>DATEVALUE($B7+12-E11&amp;"/1/"&amp;E12)</f>
        <v>48215</v>
      </c>
      <c r="F10" s="22">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青木　史枝</cp:lastModifiedBy>
  <dcterms:created xsi:type="dcterms:W3CDTF">2022-12-01T01:33:37Z</dcterms:created>
  <dcterms:modified xsi:type="dcterms:W3CDTF">2023-01-24T04:05:53Z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2023-01-20T00:54:44Z</vt:filetime>
  </property>
</Properties>
</file>