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mc:AlternateContent xmlns:mc="http://schemas.openxmlformats.org/markup-compatibility/2006">
    <mc:Choice Requires="x15">
      <x15ac:absPath xmlns:x15ac="http://schemas.microsoft.com/office/spreadsheetml/2010/11/ac" url="\\lg-files.lg-yoshioka.local\共有\09_上下水道課\01上水道室\★★★経理担当関係\R6\群馬県関係書（その他）\経営比較分析表\02提出\"/>
    </mc:Choice>
  </mc:AlternateContent>
  <xr:revisionPtr revIDLastSave="0" documentId="13_ncr:1_{A6451426-26A1-4EF7-8454-5868578814AE}" xr6:coauthVersionLast="36" xr6:coauthVersionMax="36" xr10:uidLastSave="{00000000-0000-0000-0000-000000000000}"/>
  <workbookProtection workbookAlgorithmName="SHA-512" workbookHashValue="vKsxYNBhLHqnQOSe/HvJWQXdb2FjzTtvUgMvBm4Y5rLZhew/5m8CRcLEJzwjja3gVYY7XzfQZ7xky85MjcVwtQ==" workbookSaltValue="3vW67kCMbUvcUZDFgCO5Lw=="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I10" i="4" s="1"/>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F85" i="4"/>
  <c r="BB10" i="4"/>
  <c r="AT10" i="4"/>
  <c r="B10" i="4"/>
  <c r="BB8" i="4"/>
  <c r="AT8" i="4"/>
  <c r="AL8" i="4"/>
  <c r="AD8" i="4"/>
  <c r="W8" i="4"/>
  <c r="P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<sst xmlns="http://schemas.openxmlformats.org/spreadsheetml/2006/main" count="228" uniqueCount="112">
  <si>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</si>
  <si>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</si>
  <si>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</si>
  <si>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</si>
  <si>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</si>
  <si>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</si>
  <si>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</si>
  <si>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</si>
  <si>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</si>
  <si>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</si>
  <si>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</si>
  <si>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</si>
  <si>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</si>
  <si>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</si>
  <si>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</si>
  <si>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</si>
  <si>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</si>
  <si>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</si>
  <si>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</si>
  <si>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</si>
  <si>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</si>
  <si>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</si>
  <si>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</si>
  <si>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</si>
  <si>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</si>
  <si>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</si>
  <si>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</si>
  <si>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</si>
  <si>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</si>
  <si>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</si>
  <si>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</si>
  <si>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</si>
  <si>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</si>
  <si>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</si>
  <si>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</si>
  <si>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</si>
  <si>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</si>
  <si>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</si>
  <si>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</si>
  <si>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</si>
  <si>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</si>
  <si>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</si>
  <si>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</si>
  <si>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</si>
  <si>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</si>
  <si>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</si>
  <si>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</si>
  <si>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</si>
  <si>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</si>
  <si>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</si>
  <si>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</si>
  <si>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</si>
  <si>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</si>
  <si>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</si>
  <si>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</si>
  <si>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</si>
  <si>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</si>
  <si>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</si>
  <si>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</si>
  <si>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</si>
  <si>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</si>
  <si>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</si>
  <si>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</si>
  <si>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</si>
  <si>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</si>
  <si>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</si>
  <si>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</si>
  <si>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</si>
  <si>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</si>
  <si>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</si>
  <si>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</si>
  <si>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</si>
  <si>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</si>
  <si>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</si>
  <si>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</si>
  <si>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</si>
  <si>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</si>
  <si>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</si>
  <si>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</si>
  <si>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</si>
  <si>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</si>
  <si>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</si>
  <si>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</si>
  <si>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</si>
  <si>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</si>
  <si>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</si>
  <si>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</si>
  <si>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</si>
  <si>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</si>
  <si>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</si>
  <si>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</si>
  <si>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</si>
  <si>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</si>
  <si>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吉岡町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</si>
  <si>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</si>
  <si>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</si>
  <si>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</si>
  <si>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</si>
  <si>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</si>
  <si>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</si>
  <si>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</si>
  <si>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</si>
  <si>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</si>
  <si>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</si>
  <si>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</si>
  <si>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</si>
  <si>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</si>
  <si>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</si>
  <si>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</si>
  <si>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償却資産の減価償却がどの程度進んでいるかを表す指標で、②管路経年化率は、法定耐用年数を超えた管路延長の割合を表す指標です。①管路経年化率及び②管路更新率ともに、類似団体平均値に比べて低い水準にありますが、引き続き施設の更新への投資計画を進めていく必要があります。
③管路更新率：類似団体平均値と比べ低い水準を示していますが、令和４年度より継続事業として実施している上ノ原浄水場改修事業に多額の費用計上が見込まれるため、一時的に老朽管更新事業を縮小させていることが要因です。財源の確保や安定的な経営運営が最優先される中、管路施設の全体的な耐用年数を的確に把握した上で、適切に更新計画を実行していきます。</t>
    <rPh sb="14" eb="18">
      <t>ショウキャクシサン</t>
    </rPh>
    <rPh sb="19" eb="23">
      <t>ゲンカショウキャク</t>
    </rPh>
    <rPh sb="26" eb="28">
      <t>テイド</t>
    </rPh>
    <rPh sb="28" eb="29">
      <t>スス</t>
    </rPh>
    <rPh sb="35" eb="36">
      <t>アラワ</t>
    </rPh>
    <rPh sb="37" eb="39">
      <t>シヒョウ</t>
    </rPh>
    <rPh sb="50" eb="56">
      <t>ホウテイタイヨウネンスウ</t>
    </rPh>
    <rPh sb="57" eb="58">
      <t>コ</t>
    </rPh>
    <rPh sb="60" eb="64">
      <t>カンロエンチョウ</t>
    </rPh>
    <rPh sb="65" eb="67">
      <t>ワリアイ</t>
    </rPh>
    <rPh sb="68" eb="69">
      <t>アラワ</t>
    </rPh>
    <rPh sb="70" eb="72">
      <t>シヒョウ</t>
    </rPh>
    <rPh sb="105" eb="106">
      <t>ヒク</t>
    </rPh>
    <rPh sb="107" eb="109">
      <t>スイジュン</t>
    </rPh>
    <rPh sb="157" eb="160">
      <t>ヘイキンチ</t>
    </rPh>
    <phoneticPr fontId="4"/>
  </si>
  <si>
    <t>①経常収支比率は黒字であれば、１００％以上となる指標です。類似団体平均値を上回っています。
②累積欠損金は発生していません。
③流動比率は、短期債務に対する支払能力を示す指標であり、１００％以上であることが必要です。類似団体平均値に比べて著しく高い値ですが工事前払金を起因とするものであり、浄水場改修工事が完了する令和６年度以降は低下する見込みです。
④企業債残高対給水収益比率は企業債残高の規模を表す指標で低いほど健全性が高いことになります。類似団体平均値と比べて低い水準にあります。
⑤料金回収率は、水道料金収入で給水費用をどれだけ回収できているかを表す指標です。１００％を下回ると料金収入だけで給水にかかる費用を賄い切れていないことを意味します。１００％を下回っているため、水道料金以外の収入により給水費用を賄っている状態です。
⑥給水原価は、有収水量（料金の対象となった水量）１㎥当りにかかる費用を表す指標です。類似団体平均値と比べて低い水準にあります。
⑦施設利用率は高い方が施設の利用状況や規模が適正であることを表す指標です。類似団体平均値と比べて高い水準にあります。
⑧有収率は、１００％に近いほど施設の稼働が収益に反映されていると言える指標です。類似団体平均値と比べて高い水準にあります。</t>
    <rPh sb="8" eb="10">
      <t>クロジ</t>
    </rPh>
    <rPh sb="24" eb="26">
      <t>シヒョウ</t>
    </rPh>
    <rPh sb="29" eb="33">
      <t>ルイジダンタイ</t>
    </rPh>
    <rPh sb="33" eb="36">
      <t>ヘイキンチ</t>
    </rPh>
    <rPh sb="37" eb="39">
      <t>ウワマワ</t>
    </rPh>
    <rPh sb="53" eb="55">
      <t>ハッセイ</t>
    </rPh>
    <rPh sb="70" eb="74">
      <t>タンキサイム</t>
    </rPh>
    <rPh sb="75" eb="76">
      <t>タイ</t>
    </rPh>
    <rPh sb="78" eb="82">
      <t>シハライノウリョク</t>
    </rPh>
    <rPh sb="83" eb="84">
      <t>シメ</t>
    </rPh>
    <rPh sb="85" eb="87">
      <t>シヒョウ</t>
    </rPh>
    <rPh sb="95" eb="97">
      <t>イジョウ</t>
    </rPh>
    <rPh sb="103" eb="105">
      <t>ヒツヨウ</t>
    </rPh>
    <rPh sb="108" eb="112">
      <t>ルイジダンタイ</t>
    </rPh>
    <rPh sb="112" eb="115">
      <t>ヘイキンチ</t>
    </rPh>
    <rPh sb="116" eb="117">
      <t>クラ</t>
    </rPh>
    <rPh sb="124" eb="125">
      <t>アタイ</t>
    </rPh>
    <rPh sb="145" eb="148">
      <t>ジョウスイジョウ</t>
    </rPh>
    <rPh sb="148" eb="152">
      <t>カイシュウコウジ</t>
    </rPh>
    <rPh sb="153" eb="155">
      <t>カンリョウ</t>
    </rPh>
    <rPh sb="157" eb="159">
      <t>レイワ</t>
    </rPh>
    <rPh sb="160" eb="162">
      <t>ネンド</t>
    </rPh>
    <rPh sb="162" eb="164">
      <t>イコウ</t>
    </rPh>
    <rPh sb="165" eb="167">
      <t>テイカ</t>
    </rPh>
    <rPh sb="169" eb="171">
      <t>ミコ</t>
    </rPh>
    <rPh sb="190" eb="193">
      <t>キギョウサイ</t>
    </rPh>
    <rPh sb="193" eb="195">
      <t>ザンダカ</t>
    </rPh>
    <rPh sb="196" eb="198">
      <t>キボ</t>
    </rPh>
    <rPh sb="199" eb="200">
      <t>アラワ</t>
    </rPh>
    <rPh sb="201" eb="203">
      <t>シヒョウ</t>
    </rPh>
    <rPh sb="204" eb="205">
      <t>ヒク</t>
    </rPh>
    <rPh sb="208" eb="211">
      <t>ケンゼンセイ</t>
    </rPh>
    <rPh sb="212" eb="213">
      <t>タカ</t>
    </rPh>
    <rPh sb="222" eb="229">
      <t>ルイジダンタイヘイキンチ</t>
    </rPh>
    <rPh sb="230" eb="231">
      <t>クラ</t>
    </rPh>
    <rPh sb="233" eb="234">
      <t>ヒク</t>
    </rPh>
    <rPh sb="235" eb="237">
      <t>スイジュン</t>
    </rPh>
    <rPh sb="252" eb="256">
      <t>スイドウリョウキン</t>
    </rPh>
    <rPh sb="256" eb="258">
      <t>シュウニュウ</t>
    </rPh>
    <rPh sb="259" eb="263">
      <t>キュウスイヒヨウ</t>
    </rPh>
    <rPh sb="268" eb="270">
      <t>カイシュウ</t>
    </rPh>
    <rPh sb="277" eb="278">
      <t>アラワ</t>
    </rPh>
    <rPh sb="279" eb="281">
      <t>シヒョウ</t>
    </rPh>
    <rPh sb="289" eb="291">
      <t>シタマワ</t>
    </rPh>
    <rPh sb="293" eb="297">
      <t>リョウキンシュウニュウ</t>
    </rPh>
    <rPh sb="300" eb="302">
      <t>キュウスイ</t>
    </rPh>
    <rPh sb="306" eb="308">
      <t>ヒヨウ</t>
    </rPh>
    <rPh sb="309" eb="310">
      <t>マカナ</t>
    </rPh>
    <rPh sb="311" eb="312">
      <t>キ</t>
    </rPh>
    <rPh sb="320" eb="322">
      <t>イミ</t>
    </rPh>
    <rPh sb="340" eb="344">
      <t>スイドウリョウキン</t>
    </rPh>
    <rPh sb="344" eb="346">
      <t>イガイ</t>
    </rPh>
    <rPh sb="347" eb="349">
      <t>シュウニュウ</t>
    </rPh>
    <rPh sb="362" eb="364">
      <t>ジョウタイ</t>
    </rPh>
    <rPh sb="375" eb="379">
      <t>ユウシュウスイリョウ</t>
    </rPh>
    <rPh sb="380" eb="382">
      <t>リョウキン</t>
    </rPh>
    <rPh sb="383" eb="385">
      <t>タイショウ</t>
    </rPh>
    <rPh sb="389" eb="391">
      <t>スイリョウ</t>
    </rPh>
    <rPh sb="394" eb="395">
      <t>アタ</t>
    </rPh>
    <rPh sb="400" eb="402">
      <t>ヒヨウ</t>
    </rPh>
    <rPh sb="403" eb="404">
      <t>アラワ</t>
    </rPh>
    <rPh sb="405" eb="407">
      <t>シヒョウ</t>
    </rPh>
    <rPh sb="414" eb="417">
      <t>ヘイキンチ</t>
    </rPh>
    <rPh sb="439" eb="440">
      <t>タカ</t>
    </rPh>
    <rPh sb="441" eb="442">
      <t>ホウ</t>
    </rPh>
    <rPh sb="443" eb="445">
      <t>シセツ</t>
    </rPh>
    <rPh sb="446" eb="450">
      <t>リヨウジョウキョウ</t>
    </rPh>
    <rPh sb="451" eb="453">
      <t>キボ</t>
    </rPh>
    <rPh sb="454" eb="456">
      <t>テキセイ</t>
    </rPh>
    <rPh sb="462" eb="463">
      <t>アラワ</t>
    </rPh>
    <rPh sb="464" eb="466">
      <t>シヒョウ</t>
    </rPh>
    <rPh sb="480" eb="481">
      <t>タカ</t>
    </rPh>
    <rPh sb="502" eb="503">
      <t>チカ</t>
    </rPh>
    <rPh sb="506" eb="508">
      <t>シセツ</t>
    </rPh>
    <rPh sb="509" eb="511">
      <t>カドウ</t>
    </rPh>
    <rPh sb="512" eb="514">
      <t>シュウエキ</t>
    </rPh>
    <rPh sb="515" eb="517">
      <t>ハンエイ</t>
    </rPh>
    <rPh sb="523" eb="524">
      <t>イ</t>
    </rPh>
    <rPh sb="526" eb="528">
      <t>シヒョウ</t>
    </rPh>
    <phoneticPr fontId="4"/>
  </si>
  <si>
    <t>「1.経営の健全性・効率性の指標について」は、類似団体平均値と比較すると概ね良好と言えます。しかし料金回収率が１００％未満であるため経費削減及び料金体系の見直し等の検討が必要と言えます。
「2.老朽化の状況」については、②管路経年化率は、類似団体平均値を大きく下回っているものの、施設全体の減価償却は進んでいるため、多額の更新費用が必要となる見通しです。
　今後は、策定済のアセットマネジメント計画及び経営戦略に基づき、着実に計画を実践していくことが安定的かつ継続的な経営に結び付くものと考えています。</t>
    <rPh sb="3" eb="5">
      <t>ケイエイ</t>
    </rPh>
    <rPh sb="6" eb="9">
      <t>ケンゼンセイ</t>
    </rPh>
    <rPh sb="10" eb="13">
      <t>コウリツセイ</t>
    </rPh>
    <rPh sb="14" eb="16">
      <t>シヒョウ</t>
    </rPh>
    <rPh sb="23" eb="30">
      <t>ルイジダンタイヘイキンチ</t>
    </rPh>
    <rPh sb="31" eb="33">
      <t>ヒカク</t>
    </rPh>
    <rPh sb="36" eb="37">
      <t>オオム</t>
    </rPh>
    <rPh sb="38" eb="40">
      <t>リョウコウ</t>
    </rPh>
    <rPh sb="41" eb="42">
      <t>イ</t>
    </rPh>
    <rPh sb="49" eb="53">
      <t>リョウキンカイシュウ</t>
    </rPh>
    <rPh sb="53" eb="54">
      <t>リツ</t>
    </rPh>
    <rPh sb="59" eb="61">
      <t>ミマン</t>
    </rPh>
    <rPh sb="66" eb="70">
      <t>ケイヒサクゲン</t>
    </rPh>
    <rPh sb="70" eb="71">
      <t>オヨ</t>
    </rPh>
    <rPh sb="72" eb="76">
      <t>リョウキンタイケイ</t>
    </rPh>
    <rPh sb="77" eb="79">
      <t>ミナオ</t>
    </rPh>
    <rPh sb="80" eb="81">
      <t>トウ</t>
    </rPh>
    <rPh sb="82" eb="84">
      <t>ケントウ</t>
    </rPh>
    <rPh sb="85" eb="87">
      <t>ヒツヨウ</t>
    </rPh>
    <rPh sb="88" eb="89">
      <t>イ</t>
    </rPh>
    <rPh sb="97" eb="100">
      <t>ロウキュウカ</t>
    </rPh>
    <rPh sb="101" eb="103">
      <t>ジョウキョウ</t>
    </rPh>
    <rPh sb="111" eb="116">
      <t>カンロケイネンカ</t>
    </rPh>
    <rPh sb="116" eb="117">
      <t>リツ</t>
    </rPh>
    <rPh sb="119" eb="126">
      <t>ルイジダンタイヘイキンチ</t>
    </rPh>
    <rPh sb="127" eb="128">
      <t>オオ</t>
    </rPh>
    <rPh sb="130" eb="132">
      <t>シタマワ</t>
    </rPh>
    <rPh sb="145" eb="149">
      <t>ゲンカショウキャク</t>
    </rPh>
    <rPh sb="150" eb="151">
      <t>スス</t>
    </rPh>
    <rPh sb="158" eb="160">
      <t>タガク</t>
    </rPh>
    <rPh sb="161" eb="165">
      <t>コウシンヒヨウ</t>
    </rPh>
    <rPh sb="166" eb="168">
      <t>ヒツヨウ</t>
    </rPh>
    <rPh sb="171" eb="173">
      <t>ミトオ</t>
    </rPh>
    <rPh sb="179" eb="181">
      <t>コンゴ</t>
    </rPh>
    <rPh sb="183" eb="185">
      <t>サクテイ</t>
    </rPh>
    <rPh sb="185" eb="186">
      <t>ズ</t>
    </rPh>
    <rPh sb="197" eb="199">
      <t>ケイカク</t>
    </rPh>
    <rPh sb="199" eb="200">
      <t>オヨ</t>
    </rPh>
    <rPh sb="201" eb="205">
      <t>ケイエイセンリャク</t>
    </rPh>
    <rPh sb="206" eb="207">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</si>
</sst>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1.78</c:v>
                </c:pt>
                <c:pt idx="1">
                  <c:v>0.4</c:v>
                </c:pt>
                <c:pt idx="2">
                  <c:v>0.5</c:v>
                </c:pt>
                <c:pt idx="3">
                  <c:v>0.01</c:v>
                </c:pt>
                <c:pt idx="4">
                  <c:v>0.06</c:v>
                </c:pt>
              </c:numCache>
            </c:numRef>
          </c:val>
          <c:extLst>
            <c:ext xmlns:c16="http://schemas.microsoft.com/office/drawing/2014/chart" uri="{C3380CC4-5D6E-409C-BE32-E72D297353CC}">
              <c16:uniqueId val="{00000000-6634-49F9-ACA0-F84238E8D6D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6634-49F9-ACA0-F84238E8D6D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60.35</c:v>
                </c:pt>
                <c:pt idx="1">
                  <c:v>62.44</c:v>
                </c:pt>
                <c:pt idx="2">
                  <c:v>63.42</c:v>
                </c:pt>
                <c:pt idx="3">
                  <c:v>63.74</c:v>
                </c:pt>
                <c:pt idx="4">
                  <c:v>65.97</c:v>
                </c:pt>
              </c:numCache>
            </c:numRef>
          </c:val>
          <c:extLst>
            <c:ext xmlns:c16="http://schemas.microsoft.com/office/drawing/2014/chart" uri="{C3380CC4-5D6E-409C-BE32-E72D297353CC}">
              <c16:uniqueId val="{00000000-1025-4698-A593-DDF8F1A5411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1025-4698-A593-DDF8F1A5411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86.36</c:v>
                </c:pt>
                <c:pt idx="1">
                  <c:v>86.49</c:v>
                </c:pt>
                <c:pt idx="2">
                  <c:v>84.86</c:v>
                </c:pt>
                <c:pt idx="3">
                  <c:v>84.91</c:v>
                </c:pt>
                <c:pt idx="4">
                  <c:v>82.36</c:v>
                </c:pt>
              </c:numCache>
            </c:numRef>
          </c:val>
          <c:extLst>
            <c:ext xmlns:c16="http://schemas.microsoft.com/office/drawing/2014/chart" uri="{C3380CC4-5D6E-409C-BE32-E72D297353CC}">
              <c16:uniqueId val="{00000000-D86B-47FF-95FF-FB1C0EEB722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D86B-47FF-95FF-FB1C0EEB722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105.3</c:v>
                </c:pt>
                <c:pt idx="1">
                  <c:v>104.26</c:v>
                </c:pt>
                <c:pt idx="2">
                  <c:v>106.58</c:v>
                </c:pt>
                <c:pt idx="3">
                  <c:v>108.48</c:v>
                </c:pt>
                <c:pt idx="4">
                  <c:v>106.47</c:v>
                </c:pt>
              </c:numCache>
            </c:numRef>
          </c:val>
          <c:extLst>
            <c:ext xmlns:c16="http://schemas.microsoft.com/office/drawing/2014/chart" uri="{C3380CC4-5D6E-409C-BE32-E72D297353CC}">
              <c16:uniqueId val="{00000000-1DC6-4901-9422-7383D171072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1DC6-4901-9422-7383D171072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45.33</c:v>
                </c:pt>
                <c:pt idx="1">
                  <c:v>46.98</c:v>
                </c:pt>
                <c:pt idx="2">
                  <c:v>48.15</c:v>
                </c:pt>
                <c:pt idx="3">
                  <c:v>49.95</c:v>
                </c:pt>
                <c:pt idx="4">
                  <c:v>51.56</c:v>
                </c:pt>
              </c:numCache>
            </c:numRef>
          </c:val>
          <c:extLst>
            <c:ext xmlns:c16="http://schemas.microsoft.com/office/drawing/2014/chart" uri="{C3380CC4-5D6E-409C-BE32-E72D297353CC}">
              <c16:uniqueId val="{00000000-B681-4B6E-8909-7B031305864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B681-4B6E-8909-7B031305864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4.42</c:v>
                </c:pt>
                <c:pt idx="1">
                  <c:v>4.07</c:v>
                </c:pt>
                <c:pt idx="2">
                  <c:v>3.32</c:v>
                </c:pt>
                <c:pt idx="3">
                  <c:v>3.31</c:v>
                </c:pt>
                <c:pt idx="4">
                  <c:v>3.28</c:v>
                </c:pt>
              </c:numCache>
            </c:numRef>
          </c:val>
          <c:extLst>
            <c:ext xmlns:c16="http://schemas.microsoft.com/office/drawing/2014/chart" uri="{C3380CC4-5D6E-409C-BE32-E72D297353CC}">
              <c16:uniqueId val="{00000000-3741-4EC7-A481-2DDE62AE7B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3741-4EC7-A481-2DDE62AE7B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E3-4E16-AC12-7C7B0C118C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EAE3-4E16-AC12-7C7B0C118C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161.25</c:v>
                </c:pt>
                <c:pt idx="1">
                  <c:v>225.97</c:v>
                </c:pt>
                <c:pt idx="2">
                  <c:v>236.85</c:v>
                </c:pt>
                <c:pt idx="3">
                  <c:v>642.08000000000004</c:v>
                </c:pt>
                <c:pt idx="4">
                  <c:v>629.86</c:v>
                </c:pt>
              </c:numCache>
            </c:numRef>
          </c:val>
          <c:extLst>
            <c:ext xmlns:c16="http://schemas.microsoft.com/office/drawing/2014/chart" uri="{C3380CC4-5D6E-409C-BE32-E72D297353CC}">
              <c16:uniqueId val="{00000000-9A6F-45A0-A4C1-5CB458274F2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9A6F-45A0-A4C1-5CB458274F2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311.31</c:v>
                </c:pt>
                <c:pt idx="1">
                  <c:v>279.45999999999998</c:v>
                </c:pt>
                <c:pt idx="2">
                  <c:v>257.62</c:v>
                </c:pt>
                <c:pt idx="3">
                  <c:v>278.72000000000003</c:v>
                </c:pt>
                <c:pt idx="4">
                  <c:v>255.77</c:v>
                </c:pt>
              </c:numCache>
            </c:numRef>
          </c:val>
          <c:extLst>
            <c:ext xmlns:c16="http://schemas.microsoft.com/office/drawing/2014/chart" uri="{C3380CC4-5D6E-409C-BE32-E72D297353CC}">
              <c16:uniqueId val="{00000000-758A-4A47-87FF-53F56F5592B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758A-4A47-87FF-53F56F5592B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96.44</c:v>
                </c:pt>
                <c:pt idx="1">
                  <c:v>95.87</c:v>
                </c:pt>
                <c:pt idx="2">
                  <c:v>95.27</c:v>
                </c:pt>
                <c:pt idx="3">
                  <c:v>99.26</c:v>
                </c:pt>
                <c:pt idx="4">
                  <c:v>98.63</c:v>
                </c:pt>
              </c:numCache>
            </c:numRef>
          </c:val>
          <c:extLst>
            <c:ext xmlns:c16="http://schemas.microsoft.com/office/drawing/2014/chart" uri="{C3380CC4-5D6E-409C-BE32-E72D297353CC}">
              <c16:uniqueId val="{00000000-2950-45D0-95E5-E7374EE2A78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2950-45D0-95E5-E7374EE2A78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136.06</c:v>
                </c:pt>
                <c:pt idx="1">
                  <c:v>136.37</c:v>
                </c:pt>
                <c:pt idx="2">
                  <c:v>137.27000000000001</c:v>
                </c:pt>
                <c:pt idx="3">
                  <c:v>131.58000000000001</c:v>
                </c:pt>
                <c:pt idx="4">
                  <c:v>132.57</c:v>
                </c:pt>
              </c:numCache>
            </c:numRef>
          </c:val>
          <c:extLst>
            <c:ext xmlns:c16="http://schemas.microsoft.com/office/drawing/2014/chart" uri="{C3380CC4-5D6E-409C-BE32-E72D297353CC}">
              <c16:uniqueId val="{00000000-FBB8-497D-B5AA-F4876D5D9CF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FBB8-497D-B5AA-F4876D5D9CF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群馬県　吉岡町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22563</v>
      </c>
      <c r="AM8" s="65"/>
      <c r="AN8" s="65"/>
      <c r="AO8" s="65"/>
      <c r="AP8" s="65"/>
      <c r="AQ8" s="65"/>
      <c r="AR8" s="65"/>
      <c r="AS8" s="65"/>
      <c r="AT8" s="36">
        <f>データ!$S$6</f>
        <v>20.46</v>
      </c>
      <c r="AU8" s="37"/>
      <c r="AV8" s="37"/>
      <c r="AW8" s="37"/>
      <c r="AX8" s="37"/>
      <c r="AY8" s="37"/>
      <c r="AZ8" s="37"/>
      <c r="BA8" s="37"/>
      <c r="BB8" s="54">
        <f>データ!$T$6</f>
        <v>1102.79</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78.25</v>
      </c>
      <c r="J10" s="37"/>
      <c r="K10" s="37"/>
      <c r="L10" s="37"/>
      <c r="M10" s="37"/>
      <c r="N10" s="37"/>
      <c r="O10" s="64"/>
      <c r="P10" s="54">
        <f>データ!$P$6</f>
        <v>99.65</v>
      </c>
      <c r="Q10" s="54"/>
      <c r="R10" s="54"/>
      <c r="S10" s="54"/>
      <c r="T10" s="54"/>
      <c r="U10" s="54"/>
      <c r="V10" s="54"/>
      <c r="W10" s="65">
        <f>データ!$Q$6</f>
        <v>2497</v>
      </c>
      <c r="X10" s="65"/>
      <c r="Y10" s="65"/>
      <c r="Z10" s="65"/>
      <c r="AA10" s="65"/>
      <c r="AB10" s="65"/>
      <c r="AC10" s="65"/>
      <c r="AD10" s="2"/>
      <c r="AE10" s="2"/>
      <c r="AF10" s="2"/>
      <c r="AG10" s="2"/>
      <c r="AH10" s="2"/>
      <c r="AI10" s="2"/>
      <c r="AJ10" s="2"/>
      <c r="AK10" s="2"/>
      <c r="AL10" s="65">
        <f>データ!$U$6</f>
        <v>22470</v>
      </c>
      <c r="AM10" s="65"/>
      <c r="AN10" s="65"/>
      <c r="AO10" s="65"/>
      <c r="AP10" s="65"/>
      <c r="AQ10" s="65"/>
      <c r="AR10" s="65"/>
      <c r="AS10" s="65"/>
      <c r="AT10" s="36">
        <f>データ!$V$6</f>
        <v>20.46</v>
      </c>
      <c r="AU10" s="37"/>
      <c r="AV10" s="37"/>
      <c r="AW10" s="37"/>
      <c r="AX10" s="37"/>
      <c r="AY10" s="37"/>
      <c r="AZ10" s="37"/>
      <c r="BA10" s="37"/>
      <c r="BB10" s="54">
        <f>データ!$W$6</f>
        <v>1098.24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A0YdDF2lbIhXfPPzzGEvrMa0PJjDwGCX6lotWjvqTSfFaHh+cct/3ZrQ5e9/cb6+Al0PcBfJqI+QsAYP3tHbw==" saltValue="awgfHKK88dzvQj5spApG2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103454</v>
      </c>
      <c r="D6" s="20">
        <f t="shared" si="3"/>
        <v>46</v>
      </c>
      <c r="E6" s="20">
        <f t="shared" si="3"/>
        <v>1</v>
      </c>
      <c r="F6" s="20">
        <f t="shared" si="3"/>
        <v>0</v>
      </c>
      <c r="G6" s="20">
        <f t="shared" si="3"/>
        <v>1</v>
      </c>
      <c r="H6" s="20" t="str">
        <f t="shared" si="3"/>
        <v>群馬県　吉岡町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78.25</v>
      </c>
      <c r="P6" s="21">
        <f t="shared" si="3"/>
        <v>99.65</v>
      </c>
      <c r="Q6" s="21">
        <f t="shared" si="3"/>
        <v>2497</v>
      </c>
      <c r="R6" s="21">
        <f t="shared" si="3"/>
        <v>22563</v>
      </c>
      <c r="S6" s="21">
        <f t="shared" si="3"/>
        <v>20.46</v>
      </c>
      <c r="T6" s="21">
        <f t="shared" si="3"/>
        <v>1102.79</v>
      </c>
      <c r="U6" s="21">
        <f t="shared" si="3"/>
        <v>22470</v>
      </c>
      <c r="V6" s="21">
        <f t="shared" si="3"/>
        <v>20.46</v>
      </c>
      <c r="W6" s="21">
        <f t="shared" si="3"/>
        <v>1098.24</v>
      </c>
      <c r="X6" s="22">
        <f>IF(X7="",NA(),X7)</f>
        <v>105.3</v>
      </c>
      <c r="Y6" s="22">
        <f t="shared" ref="Y6:AG6" si="4">IF(Y7="",NA(),Y7)</f>
        <v>104.26</v>
      </c>
      <c r="Z6" s="22">
        <f t="shared" si="4"/>
        <v>106.58</v>
      </c>
      <c r="AA6" s="22">
        <f t="shared" si="4"/>
        <v>108.48</v>
      </c>
      <c r="AB6" s="22">
        <f t="shared" si="4"/>
        <v>106.47</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161.25</v>
      </c>
      <c r="AU6" s="22">
        <f t="shared" ref="AU6:BC6" si="6">IF(AU7="",NA(),AU7)</f>
        <v>225.97</v>
      </c>
      <c r="AV6" s="22">
        <f t="shared" si="6"/>
        <v>236.85</v>
      </c>
      <c r="AW6" s="22">
        <f t="shared" si="6"/>
        <v>642.08000000000004</v>
      </c>
      <c r="AX6" s="22">
        <f t="shared" si="6"/>
        <v>629.86</v>
      </c>
      <c r="AY6" s="22">
        <f t="shared" si="6"/>
        <v>379.08</v>
      </c>
      <c r="AZ6" s="22">
        <f t="shared" si="6"/>
        <v>367.55</v>
      </c>
      <c r="BA6" s="22">
        <f t="shared" si="6"/>
        <v>378.56</v>
      </c>
      <c r="BB6" s="22">
        <f t="shared" si="6"/>
        <v>364.46</v>
      </c>
      <c r="BC6" s="22">
        <f t="shared" si="6"/>
        <v>338.89</v>
      </c>
      <c r="BD6" s="21" t="str">
        <f>IF(BD7="","",IF(BD7="-","【-】","【"&amp;SUBSTITUTE(TEXT(BD7,"#,##0.00"),"-","△")&amp;"】"))</f>
        <v>【243.36】</v>
      </c>
      <c r="BE6" s="22">
        <f>IF(BE7="",NA(),BE7)</f>
        <v>311.31</v>
      </c>
      <c r="BF6" s="22">
        <f t="shared" ref="BF6:BN6" si="7">IF(BF7="",NA(),BF7)</f>
        <v>279.45999999999998</v>
      </c>
      <c r="BG6" s="22">
        <f t="shared" si="7"/>
        <v>257.62</v>
      </c>
      <c r="BH6" s="22">
        <f t="shared" si="7"/>
        <v>278.72000000000003</v>
      </c>
      <c r="BI6" s="22">
        <f t="shared" si="7"/>
        <v>255.77</v>
      </c>
      <c r="BJ6" s="22">
        <f t="shared" si="7"/>
        <v>398.98</v>
      </c>
      <c r="BK6" s="22">
        <f t="shared" si="7"/>
        <v>418.68</v>
      </c>
      <c r="BL6" s="22">
        <f t="shared" si="7"/>
        <v>395.68</v>
      </c>
      <c r="BM6" s="22">
        <f t="shared" si="7"/>
        <v>403.72</v>
      </c>
      <c r="BN6" s="22">
        <f t="shared" si="7"/>
        <v>400.21</v>
      </c>
      <c r="BO6" s="21" t="str">
        <f>IF(BO7="","",IF(BO7="-","【-】","【"&amp;SUBSTITUTE(TEXT(BO7,"#,##0.00"),"-","△")&amp;"】"))</f>
        <v>【265.93】</v>
      </c>
      <c r="BP6" s="22">
        <f>IF(BP7="",NA(),BP7)</f>
        <v>96.44</v>
      </c>
      <c r="BQ6" s="22">
        <f t="shared" ref="BQ6:BY6" si="8">IF(BQ7="",NA(),BQ7)</f>
        <v>95.87</v>
      </c>
      <c r="BR6" s="22">
        <f t="shared" si="8"/>
        <v>95.27</v>
      </c>
      <c r="BS6" s="22">
        <f t="shared" si="8"/>
        <v>99.26</v>
      </c>
      <c r="BT6" s="22">
        <f t="shared" si="8"/>
        <v>98.63</v>
      </c>
      <c r="BU6" s="22">
        <f t="shared" si="8"/>
        <v>98.64</v>
      </c>
      <c r="BV6" s="22">
        <f t="shared" si="8"/>
        <v>94.78</v>
      </c>
      <c r="BW6" s="22">
        <f t="shared" si="8"/>
        <v>97.59</v>
      </c>
      <c r="BX6" s="22">
        <f t="shared" si="8"/>
        <v>92.17</v>
      </c>
      <c r="BY6" s="22">
        <f t="shared" si="8"/>
        <v>92.83</v>
      </c>
      <c r="BZ6" s="21" t="str">
        <f>IF(BZ7="","",IF(BZ7="-","【-】","【"&amp;SUBSTITUTE(TEXT(BZ7,"#,##0.00"),"-","△")&amp;"】"))</f>
        <v>【97.82】</v>
      </c>
      <c r="CA6" s="22">
        <f>IF(CA7="",NA(),CA7)</f>
        <v>136.06</v>
      </c>
      <c r="CB6" s="22">
        <f t="shared" ref="CB6:CJ6" si="9">IF(CB7="",NA(),CB7)</f>
        <v>136.37</v>
      </c>
      <c r="CC6" s="22">
        <f t="shared" si="9"/>
        <v>137.27000000000001</v>
      </c>
      <c r="CD6" s="22">
        <f t="shared" si="9"/>
        <v>131.58000000000001</v>
      </c>
      <c r="CE6" s="22">
        <f t="shared" si="9"/>
        <v>132.57</v>
      </c>
      <c r="CF6" s="22">
        <f t="shared" si="9"/>
        <v>178.92</v>
      </c>
      <c r="CG6" s="22">
        <f t="shared" si="9"/>
        <v>181.3</v>
      </c>
      <c r="CH6" s="22">
        <f t="shared" si="9"/>
        <v>181.71</v>
      </c>
      <c r="CI6" s="22">
        <f t="shared" si="9"/>
        <v>188.51</v>
      </c>
      <c r="CJ6" s="22">
        <f t="shared" si="9"/>
        <v>189.43</v>
      </c>
      <c r="CK6" s="21" t="str">
        <f>IF(CK7="","",IF(CK7="-","【-】","【"&amp;SUBSTITUTE(TEXT(CK7,"#,##0.00"),"-","△")&amp;"】"))</f>
        <v>【177.56】</v>
      </c>
      <c r="CL6" s="22">
        <f>IF(CL7="",NA(),CL7)</f>
        <v>60.35</v>
      </c>
      <c r="CM6" s="22">
        <f t="shared" ref="CM6:CU6" si="10">IF(CM7="",NA(),CM7)</f>
        <v>62.44</v>
      </c>
      <c r="CN6" s="22">
        <f t="shared" si="10"/>
        <v>63.42</v>
      </c>
      <c r="CO6" s="22">
        <f t="shared" si="10"/>
        <v>63.74</v>
      </c>
      <c r="CP6" s="22">
        <f t="shared" si="10"/>
        <v>65.97</v>
      </c>
      <c r="CQ6" s="22">
        <f t="shared" si="10"/>
        <v>55.14</v>
      </c>
      <c r="CR6" s="22">
        <f t="shared" si="10"/>
        <v>55.89</v>
      </c>
      <c r="CS6" s="22">
        <f t="shared" si="10"/>
        <v>55.72</v>
      </c>
      <c r="CT6" s="22">
        <f t="shared" si="10"/>
        <v>55.31</v>
      </c>
      <c r="CU6" s="22">
        <f t="shared" si="10"/>
        <v>55.14</v>
      </c>
      <c r="CV6" s="21" t="str">
        <f>IF(CV7="","",IF(CV7="-","【-】","【"&amp;SUBSTITUTE(TEXT(CV7,"#,##0.00"),"-","△")&amp;"】"))</f>
        <v>【59.81】</v>
      </c>
      <c r="CW6" s="22">
        <f>IF(CW7="",NA(),CW7)</f>
        <v>86.36</v>
      </c>
      <c r="CX6" s="22">
        <f t="shared" ref="CX6:DF6" si="11">IF(CX7="",NA(),CX7)</f>
        <v>86.49</v>
      </c>
      <c r="CY6" s="22">
        <f t="shared" si="11"/>
        <v>84.86</v>
      </c>
      <c r="CZ6" s="22">
        <f t="shared" si="11"/>
        <v>84.91</v>
      </c>
      <c r="DA6" s="22">
        <f t="shared" si="11"/>
        <v>82.36</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45.33</v>
      </c>
      <c r="DI6" s="22">
        <f t="shared" ref="DI6:DQ6" si="12">IF(DI7="",NA(),DI7)</f>
        <v>46.98</v>
      </c>
      <c r="DJ6" s="22">
        <f t="shared" si="12"/>
        <v>48.15</v>
      </c>
      <c r="DK6" s="22">
        <f t="shared" si="12"/>
        <v>49.95</v>
      </c>
      <c r="DL6" s="22">
        <f t="shared" si="12"/>
        <v>51.56</v>
      </c>
      <c r="DM6" s="22">
        <f t="shared" si="12"/>
        <v>49.92</v>
      </c>
      <c r="DN6" s="22">
        <f t="shared" si="12"/>
        <v>50.63</v>
      </c>
      <c r="DO6" s="22">
        <f t="shared" si="12"/>
        <v>51.29</v>
      </c>
      <c r="DP6" s="22">
        <f t="shared" si="12"/>
        <v>52.2</v>
      </c>
      <c r="DQ6" s="22">
        <f t="shared" si="12"/>
        <v>52.7</v>
      </c>
      <c r="DR6" s="21" t="str">
        <f>IF(DR7="","",IF(DR7="-","【-】","【"&amp;SUBSTITUTE(TEXT(DR7,"#,##0.00"),"-","△")&amp;"】"))</f>
        <v>【52.02】</v>
      </c>
      <c r="DS6" s="22">
        <f>IF(DS7="",NA(),DS7)</f>
        <v>4.42</v>
      </c>
      <c r="DT6" s="22">
        <f t="shared" ref="DT6:EB6" si="13">IF(DT7="",NA(),DT7)</f>
        <v>4.07</v>
      </c>
      <c r="DU6" s="22">
        <f t="shared" si="13"/>
        <v>3.32</v>
      </c>
      <c r="DV6" s="22">
        <f t="shared" si="13"/>
        <v>3.31</v>
      </c>
      <c r="DW6" s="22">
        <f t="shared" si="13"/>
        <v>3.28</v>
      </c>
      <c r="DX6" s="22">
        <f t="shared" si="13"/>
        <v>16.88</v>
      </c>
      <c r="DY6" s="22">
        <f t="shared" si="13"/>
        <v>18.28</v>
      </c>
      <c r="DZ6" s="22">
        <f t="shared" si="13"/>
        <v>19.61</v>
      </c>
      <c r="EA6" s="22">
        <f t="shared" si="13"/>
        <v>20.73</v>
      </c>
      <c r="EB6" s="22">
        <f t="shared" si="13"/>
        <v>22.86</v>
      </c>
      <c r="EC6" s="21" t="str">
        <f>IF(EC7="","",IF(EC7="-","【-】","【"&amp;SUBSTITUTE(TEXT(EC7,"#,##0.00"),"-","△")&amp;"】"))</f>
        <v>【25.37】</v>
      </c>
      <c r="ED6" s="22">
        <f>IF(ED7="",NA(),ED7)</f>
        <v>1.78</v>
      </c>
      <c r="EE6" s="22">
        <f t="shared" ref="EE6:EM6" si="14">IF(EE7="",NA(),EE7)</f>
        <v>0.4</v>
      </c>
      <c r="EF6" s="22">
        <f t="shared" si="14"/>
        <v>0.5</v>
      </c>
      <c r="EG6" s="22">
        <f t="shared" si="14"/>
        <v>0.01</v>
      </c>
      <c r="EH6" s="22">
        <f t="shared" si="14"/>
        <v>0.06</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103454</v>
      </c>
      <c r="D7" s="24">
        <v>46</v>
      </c>
      <c r="E7" s="24">
        <v>1</v>
      </c>
      <c r="F7" s="24">
        <v>0</v>
      </c>
      <c r="G7" s="24">
        <v>1</v>
      </c>
      <c r="H7" s="24" t="s">
        <v>93</v>
      </c>
      <c r="I7" s="24" t="s">
        <v>94</v>
      </c>
      <c r="J7" s="24" t="s">
        <v>95</v>
      </c>
      <c r="K7" s="24" t="s">
        <v>96</v>
      </c>
      <c r="L7" s="24" t="s">
        <v>97</v>
      </c>
      <c r="M7" s="24" t="s">
        <v>98</v>
      </c>
      <c r="N7" s="25" t="s">
        <v>99</v>
      </c>
      <c r="O7" s="25">
        <v>78.25</v>
      </c>
      <c r="P7" s="25">
        <v>99.65</v>
      </c>
      <c r="Q7" s="25">
        <v>2497</v>
      </c>
      <c r="R7" s="25">
        <v>22563</v>
      </c>
      <c r="S7" s="25">
        <v>20.46</v>
      </c>
      <c r="T7" s="25">
        <v>1102.79</v>
      </c>
      <c r="U7" s="25">
        <v>22470</v>
      </c>
      <c r="V7" s="25">
        <v>20.46</v>
      </c>
      <c r="W7" s="25">
        <v>1098.24</v>
      </c>
      <c r="X7" s="25">
        <v>105.3</v>
      </c>
      <c r="Y7" s="25">
        <v>104.26</v>
      </c>
      <c r="Z7" s="25">
        <v>106.58</v>
      </c>
      <c r="AA7" s="25">
        <v>108.48</v>
      </c>
      <c r="AB7" s="25">
        <v>106.47</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161.25</v>
      </c>
      <c r="AU7" s="25">
        <v>225.97</v>
      </c>
      <c r="AV7" s="25">
        <v>236.85</v>
      </c>
      <c r="AW7" s="25">
        <v>642.08000000000004</v>
      </c>
      <c r="AX7" s="25">
        <v>629.86</v>
      </c>
      <c r="AY7" s="25">
        <v>379.08</v>
      </c>
      <c r="AZ7" s="25">
        <v>367.55</v>
      </c>
      <c r="BA7" s="25">
        <v>378.56</v>
      </c>
      <c r="BB7" s="25">
        <v>364.46</v>
      </c>
      <c r="BC7" s="25">
        <v>338.89</v>
      </c>
      <c r="BD7" s="25">
        <v>243.36</v>
      </c>
      <c r="BE7" s="25">
        <v>311.31</v>
      </c>
      <c r="BF7" s="25">
        <v>279.45999999999998</v>
      </c>
      <c r="BG7" s="25">
        <v>257.62</v>
      </c>
      <c r="BH7" s="25">
        <v>278.72000000000003</v>
      </c>
      <c r="BI7" s="25">
        <v>255.77</v>
      </c>
      <c r="BJ7" s="25">
        <v>398.98</v>
      </c>
      <c r="BK7" s="25">
        <v>418.68</v>
      </c>
      <c r="BL7" s="25">
        <v>395.68</v>
      </c>
      <c r="BM7" s="25">
        <v>403.72</v>
      </c>
      <c r="BN7" s="25">
        <v>400.21</v>
      </c>
      <c r="BO7" s="25">
        <v>265.93</v>
      </c>
      <c r="BP7" s="25">
        <v>96.44</v>
      </c>
      <c r="BQ7" s="25">
        <v>95.87</v>
      </c>
      <c r="BR7" s="25">
        <v>95.27</v>
      </c>
      <c r="BS7" s="25">
        <v>99.26</v>
      </c>
      <c r="BT7" s="25">
        <v>98.63</v>
      </c>
      <c r="BU7" s="25">
        <v>98.64</v>
      </c>
      <c r="BV7" s="25">
        <v>94.78</v>
      </c>
      <c r="BW7" s="25">
        <v>97.59</v>
      </c>
      <c r="BX7" s="25">
        <v>92.17</v>
      </c>
      <c r="BY7" s="25">
        <v>92.83</v>
      </c>
      <c r="BZ7" s="25">
        <v>97.82</v>
      </c>
      <c r="CA7" s="25">
        <v>136.06</v>
      </c>
      <c r="CB7" s="25">
        <v>136.37</v>
      </c>
      <c r="CC7" s="25">
        <v>137.27000000000001</v>
      </c>
      <c r="CD7" s="25">
        <v>131.58000000000001</v>
      </c>
      <c r="CE7" s="25">
        <v>132.57</v>
      </c>
      <c r="CF7" s="25">
        <v>178.92</v>
      </c>
      <c r="CG7" s="25">
        <v>181.3</v>
      </c>
      <c r="CH7" s="25">
        <v>181.71</v>
      </c>
      <c r="CI7" s="25">
        <v>188.51</v>
      </c>
      <c r="CJ7" s="25">
        <v>189.43</v>
      </c>
      <c r="CK7" s="25">
        <v>177.56</v>
      </c>
      <c r="CL7" s="25">
        <v>60.35</v>
      </c>
      <c r="CM7" s="25">
        <v>62.44</v>
      </c>
      <c r="CN7" s="25">
        <v>63.42</v>
      </c>
      <c r="CO7" s="25">
        <v>63.74</v>
      </c>
      <c r="CP7" s="25">
        <v>65.97</v>
      </c>
      <c r="CQ7" s="25">
        <v>55.14</v>
      </c>
      <c r="CR7" s="25">
        <v>55.89</v>
      </c>
      <c r="CS7" s="25">
        <v>55.72</v>
      </c>
      <c r="CT7" s="25">
        <v>55.31</v>
      </c>
      <c r="CU7" s="25">
        <v>55.14</v>
      </c>
      <c r="CV7" s="25">
        <v>59.81</v>
      </c>
      <c r="CW7" s="25">
        <v>86.36</v>
      </c>
      <c r="CX7" s="25">
        <v>86.49</v>
      </c>
      <c r="CY7" s="25">
        <v>84.86</v>
      </c>
      <c r="CZ7" s="25">
        <v>84.91</v>
      </c>
      <c r="DA7" s="25">
        <v>82.36</v>
      </c>
      <c r="DB7" s="25">
        <v>81.39</v>
      </c>
      <c r="DC7" s="25">
        <v>81.27</v>
      </c>
      <c r="DD7" s="25">
        <v>81.260000000000005</v>
      </c>
      <c r="DE7" s="25">
        <v>80.36</v>
      </c>
      <c r="DF7" s="25">
        <v>80.13</v>
      </c>
      <c r="DG7" s="25">
        <v>89.42</v>
      </c>
      <c r="DH7" s="25">
        <v>45.33</v>
      </c>
      <c r="DI7" s="25">
        <v>46.98</v>
      </c>
      <c r="DJ7" s="25">
        <v>48.15</v>
      </c>
      <c r="DK7" s="25">
        <v>49.95</v>
      </c>
      <c r="DL7" s="25">
        <v>51.56</v>
      </c>
      <c r="DM7" s="25">
        <v>49.92</v>
      </c>
      <c r="DN7" s="25">
        <v>50.63</v>
      </c>
      <c r="DO7" s="25">
        <v>51.29</v>
      </c>
      <c r="DP7" s="25">
        <v>52.2</v>
      </c>
      <c r="DQ7" s="25">
        <v>52.7</v>
      </c>
      <c r="DR7" s="25">
        <v>52.02</v>
      </c>
      <c r="DS7" s="25">
        <v>4.42</v>
      </c>
      <c r="DT7" s="25">
        <v>4.07</v>
      </c>
      <c r="DU7" s="25">
        <v>3.32</v>
      </c>
      <c r="DV7" s="25">
        <v>3.31</v>
      </c>
      <c r="DW7" s="25">
        <v>3.28</v>
      </c>
      <c r="DX7" s="25">
        <v>16.88</v>
      </c>
      <c r="DY7" s="25">
        <v>18.28</v>
      </c>
      <c r="DZ7" s="25">
        <v>19.61</v>
      </c>
      <c r="EA7" s="25">
        <v>20.73</v>
      </c>
      <c r="EB7" s="25">
        <v>22.86</v>
      </c>
      <c r="EC7" s="25">
        <v>25.37</v>
      </c>
      <c r="ED7" s="25">
        <v>1.78</v>
      </c>
      <c r="EE7" s="25">
        <v>0.4</v>
      </c>
      <c r="EF7" s="25">
        <v>0.5</v>
      </c>
      <c r="EG7" s="25">
        <v>0.01</v>
      </c>
      <c r="EH7" s="25">
        <v>0.06</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佐野 祐介</cp:lastModifiedBy>
  <cp:lastPrinted>2025-02-03T05:07:44Z</cp:lastPrinted>
  <dcterms:created xsi:type="dcterms:W3CDTF">2025-01-24T06:46:27Z</dcterms:created>
  <dcterms:modified xsi:type="dcterms:W3CDTF">2025-02-03T05:27:05Z</dcterms:modified>
  <cp:category/>
</cp:coreProperties>
</file>